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"/>
    </mc:Choice>
  </mc:AlternateContent>
  <bookViews>
    <workbookView xWindow="0" yWindow="0" windowWidth="24000" windowHeight="9435" activeTab="10"/>
  </bookViews>
  <sheets>
    <sheet name="ENE" sheetId="9" r:id="rId1"/>
    <sheet name="FEB" sheetId="10" r:id="rId2"/>
    <sheet name="MAR" sheetId="8" r:id="rId3"/>
    <sheet name="ABR" sheetId="11" r:id="rId4"/>
    <sheet name="MAY" sheetId="7" r:id="rId5"/>
    <sheet name="JUN" sheetId="6" r:id="rId6"/>
    <sheet name="JUL" sheetId="5" r:id="rId7"/>
    <sheet name="AGO" sheetId="4" r:id="rId8"/>
    <sheet name="SEP" sheetId="3" r:id="rId9"/>
    <sheet name="OCT" sheetId="2" r:id="rId10"/>
    <sheet name="NOV" sheetId="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9" i="10" l="1"/>
  <c r="AH14" i="9"/>
  <c r="J254" i="8" l="1"/>
  <c r="N58" i="8"/>
  <c r="J225" i="7" l="1"/>
  <c r="J220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J106" i="7"/>
  <c r="J26" i="7"/>
  <c r="J18" i="7"/>
  <c r="J17" i="7"/>
  <c r="H88" i="6" l="1"/>
  <c r="J254" i="5"/>
  <c r="H254" i="5"/>
  <c r="J92" i="5"/>
  <c r="H159" i="4" l="1"/>
  <c r="H134" i="4"/>
  <c r="H114" i="4"/>
  <c r="H111" i="4"/>
  <c r="H90" i="4"/>
  <c r="H57" i="4"/>
  <c r="G161" i="4"/>
  <c r="J263" i="3" l="1"/>
  <c r="J253" i="3"/>
  <c r="J195" i="3"/>
  <c r="G183" i="3"/>
  <c r="J175" i="3"/>
  <c r="K59" i="3"/>
  <c r="J11" i="3"/>
  <c r="H191" i="1" l="1"/>
  <c r="J62" i="1"/>
  <c r="H24" i="1"/>
</calcChain>
</file>

<file path=xl/comments1.xml><?xml version="1.0" encoding="utf-8"?>
<comments xmlns="http://schemas.openxmlformats.org/spreadsheetml/2006/main">
  <authors>
    <author>Perla</author>
  </authors>
  <commentList>
    <comment ref="D106" authorId="0" shapeId="0">
      <text>
        <r>
          <rPr>
            <b/>
            <sz val="9"/>
            <color indexed="81"/>
            <rFont val="Tahoma"/>
            <family val="2"/>
          </rPr>
          <t>Perla:</t>
        </r>
        <r>
          <rPr>
            <sz val="9"/>
            <color indexed="81"/>
            <rFont val="Tahoma"/>
            <family val="2"/>
          </rPr>
          <t xml:space="preserve">
finiquito por laudo</t>
        </r>
      </text>
    </comment>
  </commentList>
</comments>
</file>

<file path=xl/sharedStrings.xml><?xml version="1.0" encoding="utf-8"?>
<sst xmlns="http://schemas.openxmlformats.org/spreadsheetml/2006/main" count="10020" uniqueCount="665">
  <si>
    <t xml:space="preserve"> </t>
  </si>
  <si>
    <t>HOGAR CABAÑAS</t>
  </si>
  <si>
    <t>Nómina Mensual Noviembre</t>
  </si>
  <si>
    <t>Periodo 21 al 22 Quincenal del 01/11/2021 al 30/11/2021</t>
  </si>
  <si>
    <t>Código</t>
  </si>
  <si>
    <t>Empleado</t>
  </si>
  <si>
    <t>Sueldo</t>
  </si>
  <si>
    <t>Estimulo por puntualidad</t>
  </si>
  <si>
    <t>Despensa</t>
  </si>
  <si>
    <t>Ayuda de transporte</t>
  </si>
  <si>
    <t>Quinquenio</t>
  </si>
  <si>
    <t>*Otras* *Percepciones*</t>
  </si>
  <si>
    <t>*TOTAL* *PERCEPCIONES*</t>
  </si>
  <si>
    <t>I.S.R.</t>
  </si>
  <si>
    <t>Pensiones del Estado</t>
  </si>
  <si>
    <t>*Otras* *Deducciones*</t>
  </si>
  <si>
    <t>*TOTAL* *DEDUCCIONES*</t>
  </si>
  <si>
    <t>*NETO*</t>
  </si>
  <si>
    <t>Departamento 1 Dirección</t>
  </si>
  <si>
    <t>1973</t>
  </si>
  <si>
    <t>Robles Ureña Silvia Rosalia</t>
  </si>
  <si>
    <t>2084</t>
  </si>
  <si>
    <t>Esquivel Soto Carmen</t>
  </si>
  <si>
    <t>2119</t>
  </si>
  <si>
    <t>Guzman Aguilar Claudia Margarita</t>
  </si>
  <si>
    <t>2229</t>
  </si>
  <si>
    <t>Garcia Gutierrez Karla Fernanda</t>
  </si>
  <si>
    <t>2237</t>
  </si>
  <si>
    <t>Melgar Chavez Rebeca Del Carmen</t>
  </si>
  <si>
    <t>2249</t>
  </si>
  <si>
    <t>Cornejo Ruiz Maria Guadalupe</t>
  </si>
  <si>
    <t>2315</t>
  </si>
  <si>
    <t>Reyes Plascencia Alfredo Ricardo</t>
  </si>
  <si>
    <t>2320</t>
  </si>
  <si>
    <t>Guzman Aguilar Roberto Carlos</t>
  </si>
  <si>
    <t>2324</t>
  </si>
  <si>
    <t>Inda Jaime Martha Gabriela</t>
  </si>
  <si>
    <t>2336</t>
  </si>
  <si>
    <t>Andrade Arellano Karen Yocelyn</t>
  </si>
  <si>
    <t xml:space="preserve">  -----------------------</t>
  </si>
  <si>
    <t>Departamento 2 Contabilidad</t>
  </si>
  <si>
    <t>1318</t>
  </si>
  <si>
    <t>Ibarra Vizcaino Ana Maria</t>
  </si>
  <si>
    <t>1695</t>
  </si>
  <si>
    <t>Garcia Hernandez Thelma Patricia</t>
  </si>
  <si>
    <t>1849</t>
  </si>
  <si>
    <t>Torres Quezada Paulina Ivette</t>
  </si>
  <si>
    <t>2291</t>
  </si>
  <si>
    <t>Lomeli Delgado Christian Emmanuel</t>
  </si>
  <si>
    <t>Departamento 3 Médico</t>
  </si>
  <si>
    <t>0187</t>
  </si>
  <si>
    <t>Serra Ruiz Leticia</t>
  </si>
  <si>
    <t>0230</t>
  </si>
  <si>
    <t>De La Garza Campero Lourdes</t>
  </si>
  <si>
    <t>0240</t>
  </si>
  <si>
    <t>De La Cruz Benites Ma Guadalupe</t>
  </si>
  <si>
    <t>0940</t>
  </si>
  <si>
    <t>Esparza Maldonado Altagracia</t>
  </si>
  <si>
    <t>1271</t>
  </si>
  <si>
    <t>Barajas Ruiz Ma. De La Luz</t>
  </si>
  <si>
    <t>1357</t>
  </si>
  <si>
    <t>Ramirez Sanchez Norma Aurora</t>
  </si>
  <si>
    <t>1430</t>
  </si>
  <si>
    <t>Candelario Garcia Margarita</t>
  </si>
  <si>
    <t>1864</t>
  </si>
  <si>
    <t>Macias Ramos Tania Edith</t>
  </si>
  <si>
    <t>1875</t>
  </si>
  <si>
    <t>Hernandez Santana Maria Del Carmen</t>
  </si>
  <si>
    <t>1931</t>
  </si>
  <si>
    <t>Perez Lopez Raquel</t>
  </si>
  <si>
    <t>1938</t>
  </si>
  <si>
    <t>Honorato Vazquez Maria Teresa</t>
  </si>
  <si>
    <t>1959</t>
  </si>
  <si>
    <t>Gallardo Rubio Elizabeth</t>
  </si>
  <si>
    <t>2053</t>
  </si>
  <si>
    <t>Robles Contreras Sandra Maria</t>
  </si>
  <si>
    <t>2062</t>
  </si>
  <si>
    <t>Padierna Jimenez Margarita</t>
  </si>
  <si>
    <t>2068</t>
  </si>
  <si>
    <t>Aguilar Giron Magda Veronica De Rocio</t>
  </si>
  <si>
    <t>2079</t>
  </si>
  <si>
    <t>Macias Perez Julio Adrian</t>
  </si>
  <si>
    <t>2142</t>
  </si>
  <si>
    <t>Gonzalez Guzman Elizabeth</t>
  </si>
  <si>
    <t>2171</t>
  </si>
  <si>
    <t>Perez Jara Bertha Maria</t>
  </si>
  <si>
    <t>2173</t>
  </si>
  <si>
    <t>Lopez Cervantes Delia Margarita</t>
  </si>
  <si>
    <t>2174</t>
  </si>
  <si>
    <t>Gil Mota Anaid Lizbeth</t>
  </si>
  <si>
    <t>2205</t>
  </si>
  <si>
    <t>Garcia Calvario Maria De Los Angeles</t>
  </si>
  <si>
    <t>2209</t>
  </si>
  <si>
    <t>Gonzalez Avila Dafnee Michele</t>
  </si>
  <si>
    <t>2243</t>
  </si>
  <si>
    <t>Gomez Hernandez Karen Anahi</t>
  </si>
  <si>
    <t>2244</t>
  </si>
  <si>
    <t>Reynaga Berumen Erick Fernando</t>
  </si>
  <si>
    <t>2323</t>
  </si>
  <si>
    <t>Guzman Garcia Gabriela Noemi</t>
  </si>
  <si>
    <t>Departamento 4 Personal</t>
  </si>
  <si>
    <t>0150</t>
  </si>
  <si>
    <t>Garavito Aguirre Gerardo</t>
  </si>
  <si>
    <t>2129</t>
  </si>
  <si>
    <t>Chavez Sanchez Denise Margarita</t>
  </si>
  <si>
    <t>2190</t>
  </si>
  <si>
    <t>Cabezas Ruvalcaba Betsabe</t>
  </si>
  <si>
    <t>2201</t>
  </si>
  <si>
    <t>Cabrales Lagos Georgina Ines</t>
  </si>
  <si>
    <t>2207</t>
  </si>
  <si>
    <t>Magallon Delgado Maria De Los Angeles</t>
  </si>
  <si>
    <t>2228</t>
  </si>
  <si>
    <t>Gonzalez Garcia Susana</t>
  </si>
  <si>
    <t>2252</t>
  </si>
  <si>
    <t>Corona Villafaña Maria Fernanda</t>
  </si>
  <si>
    <t>2307</t>
  </si>
  <si>
    <t>Cervantes Fernandez Eliezer Misael</t>
  </si>
  <si>
    <t>2314</t>
  </si>
  <si>
    <t>Puga Gonzalez Gerardo</t>
  </si>
  <si>
    <t>2317</t>
  </si>
  <si>
    <t>Fregoso Rodriguez Claudia</t>
  </si>
  <si>
    <t>2330</t>
  </si>
  <si>
    <t>Andrade Ramirez  Laura Fernanda</t>
  </si>
  <si>
    <t>2337</t>
  </si>
  <si>
    <t>Hernandez Villanueva Benjamin</t>
  </si>
  <si>
    <t>Departamento 5 Trabajo Social</t>
  </si>
  <si>
    <t>1349</t>
  </si>
  <si>
    <t>Pizano Vega Maria Del Carmen</t>
  </si>
  <si>
    <t>1402</t>
  </si>
  <si>
    <t>Medina Ortega Claudia Leticia</t>
  </si>
  <si>
    <t>2114</t>
  </si>
  <si>
    <t>Becerra  Olmos Esmeralda</t>
  </si>
  <si>
    <t>2208</t>
  </si>
  <si>
    <t>Medina Corona Martha Isabel</t>
  </si>
  <si>
    <t>2226</t>
  </si>
  <si>
    <t>Martinez Vazquez Teresa De Jesus</t>
  </si>
  <si>
    <t>2295</t>
  </si>
  <si>
    <t>Gonzalez Perez  Laura Guadalupe</t>
  </si>
  <si>
    <t>Departamento 6 Psicología</t>
  </si>
  <si>
    <t>1510</t>
  </si>
  <si>
    <t>Garcia Rubio Maria Patricia</t>
  </si>
  <si>
    <t>2096</t>
  </si>
  <si>
    <t>Perez Hernandez Mayra Lorena</t>
  </si>
  <si>
    <t>2211</t>
  </si>
  <si>
    <t>Lomeli Fernandez Cecilia Nayeli</t>
  </si>
  <si>
    <t>2217</t>
  </si>
  <si>
    <t>Castro  Munguia Josue David</t>
  </si>
  <si>
    <t>2233</t>
  </si>
  <si>
    <t>Collazo Esquivel Sonia</t>
  </si>
  <si>
    <t>2242</t>
  </si>
  <si>
    <t>Perez Ureña Layza Lizeth</t>
  </si>
  <si>
    <t>2246</t>
  </si>
  <si>
    <t>Rodriguez Martinez Yollotzin Nikte</t>
  </si>
  <si>
    <t>2297</t>
  </si>
  <si>
    <t>Castañeda Carrion Norma</t>
  </si>
  <si>
    <t>2332</t>
  </si>
  <si>
    <t>Ahumada Curiel Yesenia</t>
  </si>
  <si>
    <t>Departamento 7 Servicios Generales</t>
  </si>
  <si>
    <t>0630</t>
  </si>
  <si>
    <t>Lopez Ortiz Jose Del Carmen</t>
  </si>
  <si>
    <t>1274</t>
  </si>
  <si>
    <t>Tolentino Cabrera Cristorrey</t>
  </si>
  <si>
    <t>1346</t>
  </si>
  <si>
    <t>Rodriguez Garcia Angelica</t>
  </si>
  <si>
    <t>1523</t>
  </si>
  <si>
    <t>Nuño Gonzalez Antonio</t>
  </si>
  <si>
    <t>1571</t>
  </si>
  <si>
    <t>Montes Cardenas Javier</t>
  </si>
  <si>
    <t>1587</t>
  </si>
  <si>
    <t>Ramirez Sanchez Juan Carlos</t>
  </si>
  <si>
    <t>1589</t>
  </si>
  <si>
    <t>Cruz Martinez Salvador</t>
  </si>
  <si>
    <t>1647</t>
  </si>
  <si>
    <t>Meza Gonzalez Jaime Adrian</t>
  </si>
  <si>
    <t>1661</t>
  </si>
  <si>
    <t>Vasquez Salcedo Hugo Alejandro</t>
  </si>
  <si>
    <t>1676</t>
  </si>
  <si>
    <t>Beas Zarate Javier Gustavo</t>
  </si>
  <si>
    <t>1710</t>
  </si>
  <si>
    <t>Cervantes Camacho Jose Guadalupe</t>
  </si>
  <si>
    <t>1958</t>
  </si>
  <si>
    <t>Mendoza Frias Juan Carlos</t>
  </si>
  <si>
    <t>1998</t>
  </si>
  <si>
    <t>Hernandez Gonzalez Martin</t>
  </si>
  <si>
    <t>2057</t>
  </si>
  <si>
    <t>Herrera Medina Perla Rocio</t>
  </si>
  <si>
    <t>2099</t>
  </si>
  <si>
    <t>Cervantes Camacho Luis Alberto</t>
  </si>
  <si>
    <t>2144</t>
  </si>
  <si>
    <t>Barajas Saucedo Jose Manuel</t>
  </si>
  <si>
    <t>2153</t>
  </si>
  <si>
    <t>Davila Delgadillo Manuel</t>
  </si>
  <si>
    <t>2196</t>
  </si>
  <si>
    <t>Gonzalez Abarca Hector</t>
  </si>
  <si>
    <t>2197</t>
  </si>
  <si>
    <t>Hernandez Gutierrez Cesar</t>
  </si>
  <si>
    <t>2254</t>
  </si>
  <si>
    <t>Morones Velazquez Fernando De Jesus</t>
  </si>
  <si>
    <t>2301</t>
  </si>
  <si>
    <t>Manzo Gonzalez Ramiro De Jesus</t>
  </si>
  <si>
    <t>2308</t>
  </si>
  <si>
    <t>Gonzalez Garcia Oscar Manuel</t>
  </si>
  <si>
    <t>2312</t>
  </si>
  <si>
    <t>Gonzalez Gomez Guillermo</t>
  </si>
  <si>
    <t>2328</t>
  </si>
  <si>
    <t>Marquez Olivares Luis Armando</t>
  </si>
  <si>
    <t>Departamento 8 Comedor y Cocina</t>
  </si>
  <si>
    <t>0166</t>
  </si>
  <si>
    <t>Ortega Gonzalez Irma</t>
  </si>
  <si>
    <t>0233</t>
  </si>
  <si>
    <t>Sanchez Garcia Maria De Lourdes</t>
  </si>
  <si>
    <t>0260</t>
  </si>
  <si>
    <t>Diaz Huante Melania</t>
  </si>
  <si>
    <t>0710</t>
  </si>
  <si>
    <t>Garcia Falcon Maria Soledad</t>
  </si>
  <si>
    <t>1338</t>
  </si>
  <si>
    <t>Navarro Maciel Angelica</t>
  </si>
  <si>
    <t>1408</t>
  </si>
  <si>
    <t>Salazar Perez Norma Angelica</t>
  </si>
  <si>
    <t>1420</t>
  </si>
  <si>
    <t>Chavez Moya Maria Del Refugio</t>
  </si>
  <si>
    <t>1471</t>
  </si>
  <si>
    <t>Rivera Gomez Ana Ma. De Jesus</t>
  </si>
  <si>
    <t>1712</t>
  </si>
  <si>
    <t>Arciniega Tabares Sonia Elizabeth</t>
  </si>
  <si>
    <t>1718</t>
  </si>
  <si>
    <t>Lamas Mojarro Ma Del Carmen</t>
  </si>
  <si>
    <t>1767</t>
  </si>
  <si>
    <t>Vargas Muñoz Cristina Elizabeth</t>
  </si>
  <si>
    <t>1783</t>
  </si>
  <si>
    <t>Sanchez Diaz Adriana</t>
  </si>
  <si>
    <t>1945</t>
  </si>
  <si>
    <t>Montaño  Ibarra Adriana</t>
  </si>
  <si>
    <t>2026</t>
  </si>
  <si>
    <t>Hernandez De Leon Karen Sarai Haidee</t>
  </si>
  <si>
    <t>2117</t>
  </si>
  <si>
    <t>Herrera Torres Erika Yadira</t>
  </si>
  <si>
    <t>2276</t>
  </si>
  <si>
    <t>Morales Rolon Juan Jose</t>
  </si>
  <si>
    <t>2277</t>
  </si>
  <si>
    <t>Hernandez Acosta Erika Elizabeth</t>
  </si>
  <si>
    <t>2279</t>
  </si>
  <si>
    <t>Dominguez Duran Monica Alejandra</t>
  </si>
  <si>
    <t>2290</t>
  </si>
  <si>
    <t>Prieto Alaniz Margarita</t>
  </si>
  <si>
    <t>2305</t>
  </si>
  <si>
    <t>Ulloa Almaraz Guillermo</t>
  </si>
  <si>
    <t>2321</t>
  </si>
  <si>
    <t>Gomez Trujillo Julio Cesar</t>
  </si>
  <si>
    <t>2335</t>
  </si>
  <si>
    <t>Gomez Lazo Marisol</t>
  </si>
  <si>
    <t>Departamento 9 Servicios</t>
  </si>
  <si>
    <t>1201</t>
  </si>
  <si>
    <t>Gonzalez Chavez Maria Luisa</t>
  </si>
  <si>
    <t>1456</t>
  </si>
  <si>
    <t>Beltran Lopez Miguel Alejandro</t>
  </si>
  <si>
    <t>1619</t>
  </si>
  <si>
    <t>Vazquez Soto Francisco</t>
  </si>
  <si>
    <t>1946</t>
  </si>
  <si>
    <t>Lopez X Armando Eligio</t>
  </si>
  <si>
    <t>2097</t>
  </si>
  <si>
    <t>Corona Avalos Blanca Argelia</t>
  </si>
  <si>
    <t>2198</t>
  </si>
  <si>
    <t>Leon  Arreola Roberto Carlos</t>
  </si>
  <si>
    <t>Departamento 10 Lavandería</t>
  </si>
  <si>
    <t>1835</t>
  </si>
  <si>
    <t>Ventura Medina Daniel Alejandro</t>
  </si>
  <si>
    <t>1955</t>
  </si>
  <si>
    <t>Miramontes Mendez Emmanuel</t>
  </si>
  <si>
    <t>Departamento 11 Lactantes y Maternal</t>
  </si>
  <si>
    <t>1513</t>
  </si>
  <si>
    <t>Hernandez Fuentes Maria Trinidad</t>
  </si>
  <si>
    <t>1528</t>
  </si>
  <si>
    <t>Ramos Gonzalez Eva</t>
  </si>
  <si>
    <t>1559</t>
  </si>
  <si>
    <t>Ortiz De Leon Jacinta</t>
  </si>
  <si>
    <t>1581</t>
  </si>
  <si>
    <t>Sanchez Alvarez Rodríguez  Amalia Manuela</t>
  </si>
  <si>
    <t>1583</t>
  </si>
  <si>
    <t>Perez Gonzalez Bernardina</t>
  </si>
  <si>
    <t>1626</t>
  </si>
  <si>
    <t>Mendoza Llamas Celia</t>
  </si>
  <si>
    <t>1643</t>
  </si>
  <si>
    <t>Cedano Corona Zerafina</t>
  </si>
  <si>
    <t>1749</t>
  </si>
  <si>
    <t>Gonzalez Neri Maria Anselma</t>
  </si>
  <si>
    <t>1750</t>
  </si>
  <si>
    <t>Aguilar Ramírez Blanca Estela</t>
  </si>
  <si>
    <t>1756</t>
  </si>
  <si>
    <t>Rosales Perez Carmen</t>
  </si>
  <si>
    <t>1786</t>
  </si>
  <si>
    <t>Santiago Campos Juana</t>
  </si>
  <si>
    <t>1812</t>
  </si>
  <si>
    <t>Navarro Gutierrez Sandra Neyely</t>
  </si>
  <si>
    <t>1839</t>
  </si>
  <si>
    <t>Tamayo Alonso Maria Del Carmen</t>
  </si>
  <si>
    <t>1890</t>
  </si>
  <si>
    <t>Aguilar Ornelas Silvia Mariana</t>
  </si>
  <si>
    <t>1918</t>
  </si>
  <si>
    <t>Rodriguez Ramirez Alma Gabriela</t>
  </si>
  <si>
    <t>1937</t>
  </si>
  <si>
    <t>Rivera Arreola Maribel Elizabeth</t>
  </si>
  <si>
    <t>1940</t>
  </si>
  <si>
    <t>Martinez Navarro Juana</t>
  </si>
  <si>
    <t>1988</t>
  </si>
  <si>
    <t>Grajeda  Castillo Lizeth Anai</t>
  </si>
  <si>
    <t>2023</t>
  </si>
  <si>
    <t>Lopez Perez Guadalupe</t>
  </si>
  <si>
    <t>2027</t>
  </si>
  <si>
    <t>Razo Rivera Ana Laura</t>
  </si>
  <si>
    <t>2074</t>
  </si>
  <si>
    <t>Castillo Alvarado Maria Ivette</t>
  </si>
  <si>
    <t>2092</t>
  </si>
  <si>
    <t>Sanchez Castro Lilia Patricia</t>
  </si>
  <si>
    <t>2094</t>
  </si>
  <si>
    <t>Garfias Talavera Maria Laura</t>
  </si>
  <si>
    <t>2101</t>
  </si>
  <si>
    <t>Vera  Pacheco Patricia</t>
  </si>
  <si>
    <t>2123</t>
  </si>
  <si>
    <t>Solis Ruelas Amparo</t>
  </si>
  <si>
    <t>2141</t>
  </si>
  <si>
    <t>Ruiz Garcia Rosa Laura</t>
  </si>
  <si>
    <t>2149</t>
  </si>
  <si>
    <t>Mora Morales Mariana</t>
  </si>
  <si>
    <t>2162</t>
  </si>
  <si>
    <t>Esquivel Oliden Maria Cristina</t>
  </si>
  <si>
    <t>2168</t>
  </si>
  <si>
    <t>Marquez Leon Monica</t>
  </si>
  <si>
    <t>2170</t>
  </si>
  <si>
    <t>Mejia Aguilar Bibiana Alejandra</t>
  </si>
  <si>
    <t>2175</t>
  </si>
  <si>
    <t>Perez Rojas Olivia Selene</t>
  </si>
  <si>
    <t>2184</t>
  </si>
  <si>
    <t>Hernandez Delgado Reyna Areli</t>
  </si>
  <si>
    <t>2200</t>
  </si>
  <si>
    <t>Aguilera Villaruel Rosa Imelda</t>
  </si>
  <si>
    <t>2216</t>
  </si>
  <si>
    <t>Lozano Salas Gabriela Noemi</t>
  </si>
  <si>
    <t>2232</t>
  </si>
  <si>
    <t>Garin Ibarra Yesenia Guadalupe</t>
  </si>
  <si>
    <t>2234</t>
  </si>
  <si>
    <t>Patiño Navarro Sonia</t>
  </si>
  <si>
    <t>2248</t>
  </si>
  <si>
    <t>Ruvalcaba Iñiguez Cristina Nayelly</t>
  </si>
  <si>
    <t>2280</t>
  </si>
  <si>
    <t>Vazquez Ramirez Rocio</t>
  </si>
  <si>
    <t>2283</t>
  </si>
  <si>
    <t>Diaz Maldonado Gabriela Carolina</t>
  </si>
  <si>
    <t>2289</t>
  </si>
  <si>
    <t>Razon Barajas Veronica</t>
  </si>
  <si>
    <t>2318</t>
  </si>
  <si>
    <t>Hurtado Garcia Martha Maricela</t>
  </si>
  <si>
    <t>2322</t>
  </si>
  <si>
    <t>Ramirez Granados Josefina</t>
  </si>
  <si>
    <t>2326</t>
  </si>
  <si>
    <t>Rea Lopez Paulina Montserrat</t>
  </si>
  <si>
    <t>2329</t>
  </si>
  <si>
    <t>Valdovinos Torres Juan Carlos</t>
  </si>
  <si>
    <t>Departamento 12 PreXEscolares</t>
  </si>
  <si>
    <t>1453</t>
  </si>
  <si>
    <t>Gonzalez Mejia Maura</t>
  </si>
  <si>
    <t>1631</t>
  </si>
  <si>
    <t>Gonzalez Americano Maria Trinidad</t>
  </si>
  <si>
    <t>1640</t>
  </si>
  <si>
    <t>Cortes Aguilar Olivier</t>
  </si>
  <si>
    <t>1837</t>
  </si>
  <si>
    <t>Sanchez Castillo Miriam Susana</t>
  </si>
  <si>
    <t>1902</t>
  </si>
  <si>
    <t>Toribio Ramos Maria Guadalupe</t>
  </si>
  <si>
    <t>1921</t>
  </si>
  <si>
    <t>Luna  De La Cruz Maria Josefina</t>
  </si>
  <si>
    <t>1947</t>
  </si>
  <si>
    <t>Carrillo Gonzalez Laura Margarita</t>
  </si>
  <si>
    <t>1963</t>
  </si>
  <si>
    <t>Coronado Benitez Blanca Nelida</t>
  </si>
  <si>
    <t>2037</t>
  </si>
  <si>
    <t>Trinidad Blanco Lucia</t>
  </si>
  <si>
    <t>2077</t>
  </si>
  <si>
    <t>Ramirez Barreto Miryam</t>
  </si>
  <si>
    <t>2150</t>
  </si>
  <si>
    <t>Solis Baltazar Edith</t>
  </si>
  <si>
    <t>2183</t>
  </si>
  <si>
    <t>Carrillo Bimbela Diana Ivette</t>
  </si>
  <si>
    <t>2187</t>
  </si>
  <si>
    <t>Retana Manriquez Viridiana Rosalba</t>
  </si>
  <si>
    <t>2202</t>
  </si>
  <si>
    <t>Arce Araya Marta Del Carmen</t>
  </si>
  <si>
    <t>2218</t>
  </si>
  <si>
    <t>Tirado Fuentes Araceli</t>
  </si>
  <si>
    <t>2250</t>
  </si>
  <si>
    <t>Diaz Morales Sandra</t>
  </si>
  <si>
    <t>2264</t>
  </si>
  <si>
    <t>Olmedo Alcala Jessica Esmeralda</t>
  </si>
  <si>
    <t>2267</t>
  </si>
  <si>
    <t>Gutierrez  Lopez Paola Guadalupe</t>
  </si>
  <si>
    <t>2268</t>
  </si>
  <si>
    <t>Magallon Gonzalez Valeria Guadalupe</t>
  </si>
  <si>
    <t>2269</t>
  </si>
  <si>
    <t>Marquez Solis Alejandro</t>
  </si>
  <si>
    <t>2272</t>
  </si>
  <si>
    <t>Vazquez Guerrero Ana Guadalupe</t>
  </si>
  <si>
    <t>2304</t>
  </si>
  <si>
    <t>Zaragoza Guzman Maria De La Luz</t>
  </si>
  <si>
    <t>2311</t>
  </si>
  <si>
    <t>Vargas Garin Angel</t>
  </si>
  <si>
    <t>2316</t>
  </si>
  <si>
    <t>Bobadilla Garcia Arturo</t>
  </si>
  <si>
    <t>Departamento 13 Escolares</t>
  </si>
  <si>
    <t>1496</t>
  </si>
  <si>
    <t>Santana Cruz Rosa Isely</t>
  </si>
  <si>
    <t>1623</t>
  </si>
  <si>
    <t>Alvarez Valenzuela Gloria</t>
  </si>
  <si>
    <t>1708</t>
  </si>
  <si>
    <t>Jimenez Granados Veronica</t>
  </si>
  <si>
    <t>1927</t>
  </si>
  <si>
    <t>Cervantes Serafin Nancy</t>
  </si>
  <si>
    <t>1957</t>
  </si>
  <si>
    <t>Collazo Esquivel Veronica</t>
  </si>
  <si>
    <t>1960</t>
  </si>
  <si>
    <t>Beleche  Garcia Beatriz</t>
  </si>
  <si>
    <t>1964</t>
  </si>
  <si>
    <t>Trujillo Alvarado Jesus Misael</t>
  </si>
  <si>
    <t>1976</t>
  </si>
  <si>
    <t>Perez Flores Maria Candelaria</t>
  </si>
  <si>
    <t>1985</t>
  </si>
  <si>
    <t>Arias Alvarez Marcela</t>
  </si>
  <si>
    <t>2035</t>
  </si>
  <si>
    <t>Jimenez Granados Sendy</t>
  </si>
  <si>
    <t>2041</t>
  </si>
  <si>
    <t>Rodriguez Sanchez Rubi Peregrina</t>
  </si>
  <si>
    <t>2078</t>
  </si>
  <si>
    <t>Figueroa Martinez Myriam Cecilia</t>
  </si>
  <si>
    <t>2081</t>
  </si>
  <si>
    <t>Ortiz Ortiz Regino Alfonso</t>
  </si>
  <si>
    <t>2085</t>
  </si>
  <si>
    <t>Valdivia Vitela Elena Isabel</t>
  </si>
  <si>
    <t>2139</t>
  </si>
  <si>
    <t>Angulo Lomeli Angelica</t>
  </si>
  <si>
    <t>2166</t>
  </si>
  <si>
    <t>Larios Proa Adriana Elizabeth</t>
  </si>
  <si>
    <t>2169</t>
  </si>
  <si>
    <t>Marquez Ortiz Araceli</t>
  </si>
  <si>
    <t>2185</t>
  </si>
  <si>
    <t>Barba Reynaga Arturo</t>
  </si>
  <si>
    <t>2188</t>
  </si>
  <si>
    <t>De Dios Santana Veronica Jazmin</t>
  </si>
  <si>
    <t>2227</t>
  </si>
  <si>
    <t>Buelna Marin Alondra Karina</t>
  </si>
  <si>
    <t>2239</t>
  </si>
  <si>
    <t>Diaz De Leon Diaz De Leon Imelda</t>
  </si>
  <si>
    <t>2241</t>
  </si>
  <si>
    <t>Mayoral Cabrera Adriana</t>
  </si>
  <si>
    <t>2255</t>
  </si>
  <si>
    <t>Torres Reyes Viviana</t>
  </si>
  <si>
    <t>2258</t>
  </si>
  <si>
    <t>Chavez Ramos Ricardo</t>
  </si>
  <si>
    <t>2262</t>
  </si>
  <si>
    <t>Villa Gonzalez Ofelia</t>
  </si>
  <si>
    <t>2273</t>
  </si>
  <si>
    <t>Dominguez  Guzman Elizabeth Guadalupe</t>
  </si>
  <si>
    <t>2274</t>
  </si>
  <si>
    <t>Estrada Esquivel Johana Monserrat</t>
  </si>
  <si>
    <t>2287</t>
  </si>
  <si>
    <t>Gonzalez Santacruz Adriana Margarita</t>
  </si>
  <si>
    <t>2293</t>
  </si>
  <si>
    <t>Vargas Medina Maria De Los Angeles</t>
  </si>
  <si>
    <t>2294</t>
  </si>
  <si>
    <t>Linares Lopez Mayra Lorena</t>
  </si>
  <si>
    <t>2296</t>
  </si>
  <si>
    <t>Padilla Quirarte Sonia</t>
  </si>
  <si>
    <t>2302</t>
  </si>
  <si>
    <t>Santana Cruz Bryan Isidro</t>
  </si>
  <si>
    <t>2303</t>
  </si>
  <si>
    <t>Davila Gonzalez Paola Carolina</t>
  </si>
  <si>
    <t>2306</t>
  </si>
  <si>
    <t>Santos Robles Claudia Rocio</t>
  </si>
  <si>
    <t>2309</t>
  </si>
  <si>
    <t>Alvarez Morales Ricardo De Jesus</t>
  </si>
  <si>
    <t>2310</t>
  </si>
  <si>
    <t>Gonzalez Angulo Luis Angel De Jesus</t>
  </si>
  <si>
    <t>2319</t>
  </si>
  <si>
    <t>Villa Gonzalez Rocio</t>
  </si>
  <si>
    <t>2325</t>
  </si>
  <si>
    <t>Rodriguez Aranda Jose De Jesus</t>
  </si>
  <si>
    <t>2327</t>
  </si>
  <si>
    <t>Cervantes Villa Cesar Esteban</t>
  </si>
  <si>
    <t>2331</t>
  </si>
  <si>
    <t>Perez  Castro  Ana Karina</t>
  </si>
  <si>
    <t>2334</t>
  </si>
  <si>
    <t>Gutierrez Luevanos Arcelia</t>
  </si>
  <si>
    <t>Departamento 15 Subdireccion Interdisciplinaria</t>
  </si>
  <si>
    <t>2238</t>
  </si>
  <si>
    <t>Romero Mena Nidia Jannette</t>
  </si>
  <si>
    <t xml:space="preserve">  =============</t>
  </si>
  <si>
    <t>Nómina Mensual Octubre</t>
  </si>
  <si>
    <t>Periodo 19 al 20 Quincenal del 01/10/2021 al 31/10/2021</t>
  </si>
  <si>
    <t>2251</t>
  </si>
  <si>
    <t>Jasso Meza Ana Jahve</t>
  </si>
  <si>
    <t>0440</t>
  </si>
  <si>
    <t>Alba Vega Carmen Leticia</t>
  </si>
  <si>
    <t>Nómina Mensual Septiembre</t>
  </si>
  <si>
    <t>Periodo 17 al 18 Quincenal del 01/09/2021 al 30/09/2021</t>
  </si>
  <si>
    <t>2222</t>
  </si>
  <si>
    <t>Diaz Chavez Jorge Ricardo</t>
  </si>
  <si>
    <t>2313</t>
  </si>
  <si>
    <t>Garcia Quezada Lourdes Stephanie Betsabe</t>
  </si>
  <si>
    <t>2284</t>
  </si>
  <si>
    <t>Hernandez Valle Omar Eduardo</t>
  </si>
  <si>
    <t>2203</t>
  </si>
  <si>
    <t>Gonzalez Andrade Flor Nayeli</t>
  </si>
  <si>
    <t>1922</t>
  </si>
  <si>
    <t>Murillo Padilla  Rosa Isela</t>
  </si>
  <si>
    <t>2230</t>
  </si>
  <si>
    <t>Ruiz Orozco Manuel Jesus</t>
  </si>
  <si>
    <t>0830</t>
  </si>
  <si>
    <t>Contreras Due&amp;as Leticia</t>
  </si>
  <si>
    <t>2215</t>
  </si>
  <si>
    <t>Ruvalcaba Martinez Elva Leticia</t>
  </si>
  <si>
    <t>2292</t>
  </si>
  <si>
    <t>Rivera Robles Mariela</t>
  </si>
  <si>
    <t>Villa Gonzalez  Rocio</t>
  </si>
  <si>
    <t>Nómina Mensual Agosto</t>
  </si>
  <si>
    <t>Periodo 15 al 16 Quincenal del 01/08/2021 al 31/08/2021</t>
  </si>
  <si>
    <t xml:space="preserve">I.S.R. </t>
  </si>
  <si>
    <t>2235</t>
  </si>
  <si>
    <t>Aguayo Orozco Christian</t>
  </si>
  <si>
    <t>2061</t>
  </si>
  <si>
    <t>Gomez Lazo Melany Dayana</t>
  </si>
  <si>
    <t>1333</t>
  </si>
  <si>
    <t>Martinez Lara Bertha</t>
  </si>
  <si>
    <t>Nomina Mensual Julio</t>
  </si>
  <si>
    <t>Periodo 13 al 14 Quincenal del 01/07/2021 al 31/07/2021</t>
  </si>
  <si>
    <t>1218</t>
  </si>
  <si>
    <t>Alfaro Magdaleno Alicia</t>
  </si>
  <si>
    <t>1380</t>
  </si>
  <si>
    <t>Ortiz Magaña Luis</t>
  </si>
  <si>
    <t>2275</t>
  </si>
  <si>
    <t>Ayala Jimenez Elena De Jesus</t>
  </si>
  <si>
    <t>Total Depto</t>
  </si>
  <si>
    <t>Periodo 11 al 12 Quincenal del 01/06/2021 al 30/06/2021</t>
  </si>
  <si>
    <t>Arce Araya Marta</t>
  </si>
  <si>
    <t>Nómina Mensual Junio</t>
  </si>
  <si>
    <t>Nómina Mensual Mayo</t>
  </si>
  <si>
    <t>Periodo 9 al 10 Quincenal del 01/05/2021 al 31/05/2021</t>
  </si>
  <si>
    <t>2285</t>
  </si>
  <si>
    <t>Anguiano Huerta Hugo Alejandro</t>
  </si>
  <si>
    <t>2288</t>
  </si>
  <si>
    <t>Rivera Gonzalez Gustavo Samuel</t>
  </si>
  <si>
    <t>2002</t>
  </si>
  <si>
    <t>Polanco Gonzalez Liliana</t>
  </si>
  <si>
    <t>0172</t>
  </si>
  <si>
    <t>Lopez Yepez Martin</t>
  </si>
  <si>
    <t>2016</t>
  </si>
  <si>
    <t>Plascencia Cardenas  Juan Carlos</t>
  </si>
  <si>
    <t>1816</t>
  </si>
  <si>
    <t>Torres Sandoval Juana</t>
  </si>
  <si>
    <t>Nómina Mensual Marzo</t>
  </si>
  <si>
    <t>Periodo 5 al 6 Quincenal del 01/03/2021 al 31/03/2021</t>
  </si>
  <si>
    <t>2210</t>
  </si>
  <si>
    <t>Flores Anaya Ivette</t>
  </si>
  <si>
    <t>2231</t>
  </si>
  <si>
    <t>Ramirez  Ceja  Rodolfo</t>
  </si>
  <si>
    <t>2286</t>
  </si>
  <si>
    <t>Becerra Topete Karla Mariela</t>
  </si>
  <si>
    <t>2299</t>
  </si>
  <si>
    <t>Magallon Delgado Silvia Gabriela</t>
  </si>
  <si>
    <t>2263</t>
  </si>
  <si>
    <t>Corral Seturino Pamela</t>
  </si>
  <si>
    <t>2156</t>
  </si>
  <si>
    <t>Ibañez  Torres Cristina</t>
  </si>
  <si>
    <t>2298</t>
  </si>
  <si>
    <t>Garcia Casillas  Carlos Manuel</t>
  </si>
  <si>
    <t>CONTPAQ i</t>
  </si>
  <si>
    <t xml:space="preserve">      NÓMINAS</t>
  </si>
  <si>
    <t>Lista de Raya (forma tabular)</t>
  </si>
  <si>
    <t>Fecha: 19/Mar/2021</t>
  </si>
  <si>
    <t>Periodo 1 al 2 Quincenal del 01/01/2021 al 31/01/2021</t>
  </si>
  <si>
    <t>Hora: 13:14:58:752</t>
  </si>
  <si>
    <t>Reg Pat IMSS: C1624456368</t>
  </si>
  <si>
    <t xml:space="preserve">RFC: ICA -870101-D3A </t>
  </si>
  <si>
    <t>Séptimo día</t>
  </si>
  <si>
    <t>Horas extras</t>
  </si>
  <si>
    <t>Destajos</t>
  </si>
  <si>
    <t>Comisiones</t>
  </si>
  <si>
    <t>Incapacidad pagada empresa</t>
  </si>
  <si>
    <t>D. festivo/Descanso trabajado</t>
  </si>
  <si>
    <t>Estimulo por horario</t>
  </si>
  <si>
    <t>Premios eficiencia</t>
  </si>
  <si>
    <t>Retroactivo</t>
  </si>
  <si>
    <t>Ajuste en sueldos</t>
  </si>
  <si>
    <t>Prima de vacaciones a tiempo</t>
  </si>
  <si>
    <t>Vacaciones reportadas $</t>
  </si>
  <si>
    <t>Aguinaldo</t>
  </si>
  <si>
    <t>Prima de antiguedad</t>
  </si>
  <si>
    <t>Suplencias</t>
  </si>
  <si>
    <t>20 Días x Año de servicio</t>
  </si>
  <si>
    <t>Viaticos Gravados</t>
  </si>
  <si>
    <t>Viaticos Entregados</t>
  </si>
  <si>
    <t>Retroactivo Quinquenio</t>
  </si>
  <si>
    <t>Subsidio del Aguinaldo</t>
  </si>
  <si>
    <t>Dias  Economicos</t>
  </si>
  <si>
    <t>Dif en Aportaciones a Pensiones Edo</t>
  </si>
  <si>
    <t>Dev Fonacot</t>
  </si>
  <si>
    <t>Dev Alimentacion</t>
  </si>
  <si>
    <t>Compensacion</t>
  </si>
  <si>
    <t>Ret. Inv. Y Vida</t>
  </si>
  <si>
    <t>Ret. Cesantia</t>
  </si>
  <si>
    <t>Ret. Enf. y Mat. obrero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</si>
  <si>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</si>
  <si>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</si>
  <si>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</si>
  <si>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</si>
  <si>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</si>
  <si>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</si>
  <si>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I.M.S.S.</t>
  </si>
  <si>
    <t>I.E.</t>
  </si>
  <si>
    <t>Cuota sindical</t>
  </si>
  <si>
    <t>Préstamo FONACOT</t>
  </si>
  <si>
    <t>11.5% Pensiones del Estado</t>
  </si>
  <si>
    <t>Préstamo a corto plazo</t>
  </si>
  <si>
    <t>Préstamo Hipotecario</t>
  </si>
  <si>
    <t>Préstamo a mediano plazo</t>
  </si>
  <si>
    <t>Aportación voluntaria Complementaria</t>
  </si>
  <si>
    <t>Prestamo L. mediano Plazo</t>
  </si>
  <si>
    <t>Ajuste al neto</t>
  </si>
  <si>
    <t>I.S.R. finiquito</t>
  </si>
  <si>
    <t>Ajustes ispt 08</t>
  </si>
  <si>
    <t>Desc. Pension Alimenticia</t>
  </si>
  <si>
    <t>ISR Aguinaldo</t>
  </si>
  <si>
    <t>Prestamo Ayudate</t>
  </si>
  <si>
    <t>Dif en Aportaciones Pensiones Edo</t>
  </si>
  <si>
    <t>Pago en exceso Estimulo Serv. Advos</t>
  </si>
  <si>
    <t>Deudores Diversos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</si>
  <si>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</si>
  <si>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</si>
  <si>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</si>
  <si>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</si>
  <si>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</si>
  <si>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</si>
  <si>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</si>
  <si>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</si>
  <si>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</si>
  <si>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</si>
  <si>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C1624456368</t>
  </si>
  <si>
    <t>1070</t>
  </si>
  <si>
    <t>Martinez Echeverria Rosa</t>
  </si>
  <si>
    <t>2007</t>
  </si>
  <si>
    <t>Hernandez Ochoa Ana Leida</t>
  </si>
  <si>
    <t>2270</t>
  </si>
  <si>
    <t>Marin Gonzalez Brenda Berenice</t>
  </si>
  <si>
    <t>2240</t>
  </si>
  <si>
    <t>Godoy Alvarado Paulina Elizabeth</t>
  </si>
  <si>
    <t>2300</t>
  </si>
  <si>
    <t>Martinez Lopez Wenceslao Gerardo</t>
  </si>
  <si>
    <t>Total Gral.</t>
  </si>
  <si>
    <t>Fecha: 22/Mar/2021</t>
  </si>
  <si>
    <t>Periodo 3 al 4 Quincenal del 01/02/2021 al 28/02/2021</t>
  </si>
  <si>
    <t>Hora: 13:59:40:931</t>
  </si>
  <si>
    <t>ISR retenido de ejercicio anterior</t>
  </si>
  <si>
    <t>I.S.R. a compensar</t>
  </si>
  <si>
    <t>Fecha: 02/Ago/2021</t>
  </si>
  <si>
    <t>Periodo 7 al 8 Quincenal del 01/04/2021 al 30/04/2021</t>
  </si>
  <si>
    <t>Hora: 10:59:12:876</t>
  </si>
  <si>
    <t>Vacaciones a tiempo</t>
  </si>
  <si>
    <t>Prima de vacaciones reportada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</si>
</sst>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10"/>
      <name val="Arial"/>
      <family val="2"/>
    </font>
    <font>
      <sz val="12"/>
      <color theme="1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Alignment="1">
      <alignment horizontal="center"/>
    </xf>
    <xf numFmtId="164" fontId="3" fillId="0" borderId="0" xfId="0" applyNumberFormat="1" applyFont="1"/>
    <xf numFmtId="49" fontId="4" fillId="0" borderId="0" xfId="0" applyNumberFormat="1" applyFont="1" applyAlignment="1">
      <alignment horizontal="center" vertical="top"/>
    </xf>
    <xf numFmtId="49" fontId="3" fillId="0" borderId="0" xfId="0" applyNumberFormat="1" applyFont="1"/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Alignment="1">
      <alignment horizontal="center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Fill="1"/>
    <xf numFmtId="49" fontId="3" fillId="0" borderId="0" xfId="0" applyNumberFormat="1" applyFont="1" applyAlignment="1">
      <alignment horizontal="right"/>
    </xf>
    <xf numFmtId="164" fontId="8" fillId="0" borderId="0" xfId="0" applyNumberFormat="1" applyFont="1"/>
    <xf numFmtId="164" fontId="3" fillId="0" borderId="0" xfId="0" applyNumberFormat="1" applyFont="1" applyFill="1" applyAlignment="1">
      <alignment horizontal="right"/>
    </xf>
    <xf numFmtId="164" fontId="3" fillId="3" borderId="0" xfId="0" applyNumberFormat="1" applyFont="1" applyFill="1"/>
    <xf numFmtId="164" fontId="3" fillId="4" borderId="0" xfId="0" applyNumberFormat="1" applyFont="1" applyFill="1"/>
    <xf numFmtId="49" fontId="1" fillId="0" borderId="0" xfId="0" applyNumberFormat="1" applyFont="1" applyAlignment="1">
      <alignment horizontal="centerContinuous"/>
    </xf>
    <xf numFmtId="0" fontId="3" fillId="0" borderId="0" xfId="0" applyFont="1"/>
    <xf numFmtId="49" fontId="4" fillId="0" borderId="0" xfId="0" applyNumberFormat="1" applyFont="1" applyAlignment="1">
      <alignment horizontal="centerContinuous" vertical="top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3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/>
    <xf numFmtId="164" fontId="2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10" fillId="0" borderId="0" xfId="0" applyNumberFormat="1" applyFont="1"/>
    <xf numFmtId="164" fontId="13" fillId="0" borderId="0" xfId="0" applyNumberFormat="1" applyFont="1"/>
    <xf numFmtId="164" fontId="15" fillId="0" borderId="0" xfId="0" applyNumberFormat="1" applyFont="1"/>
  </cellXfs>
  <cellStyles count="1">
    <cellStyle name="Normal" xfId="0" builtinId="0"/>
  </cellStyles>
  <dxfs count="5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rgb="FF9C0006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1"/>
  <sheetViews>
    <sheetView workbookViewId="0">
      <selection activeCell="C24" sqref="C24"/>
    </sheetView>
  </sheetViews>
  <sheetFormatPr baseColWidth="10" defaultRowHeight="11.25" x14ac:dyDescent="0.2"/>
  <cols>
    <col min="1" max="1" width="12.28515625" style="4" customWidth="1"/>
    <col min="2" max="2" width="30.7109375" style="20" customWidth="1"/>
    <col min="3" max="75" width="15.7109375" style="20" customWidth="1"/>
    <col min="76" max="16384" width="11.42578125" style="20"/>
  </cols>
  <sheetData>
    <row r="1" spans="1:75" ht="18" customHeight="1" x14ac:dyDescent="0.25">
      <c r="A1" s="19" t="s">
        <v>572</v>
      </c>
      <c r="B1" s="38" t="s">
        <v>0</v>
      </c>
      <c r="C1" s="34"/>
      <c r="D1" s="34"/>
      <c r="E1" s="34"/>
      <c r="F1" s="34"/>
    </row>
    <row r="2" spans="1:75" ht="24.95" customHeight="1" x14ac:dyDescent="0.2">
      <c r="A2" s="21" t="s">
        <v>573</v>
      </c>
      <c r="B2" s="39" t="s">
        <v>1</v>
      </c>
      <c r="C2" s="41"/>
      <c r="D2" s="41"/>
      <c r="E2" s="41"/>
      <c r="F2" s="41"/>
    </row>
    <row r="3" spans="1:75" ht="15.75" x14ac:dyDescent="0.25">
      <c r="B3" s="42" t="s">
        <v>574</v>
      </c>
      <c r="C3" s="34"/>
      <c r="D3" s="34"/>
      <c r="E3" s="34"/>
      <c r="F3" s="34"/>
      <c r="G3" s="26" t="s">
        <v>575</v>
      </c>
    </row>
    <row r="4" spans="1:75" ht="15" x14ac:dyDescent="0.25">
      <c r="B4" s="40" t="s">
        <v>576</v>
      </c>
      <c r="C4" s="34"/>
      <c r="D4" s="34"/>
      <c r="E4" s="34"/>
      <c r="F4" s="34"/>
      <c r="G4" s="26" t="s">
        <v>577</v>
      </c>
    </row>
    <row r="5" spans="1:75" x14ac:dyDescent="0.2">
      <c r="B5" s="43" t="s">
        <v>578</v>
      </c>
    </row>
    <row r="6" spans="1:75" x14ac:dyDescent="0.2">
      <c r="B6" s="43" t="s">
        <v>579</v>
      </c>
    </row>
    <row r="8" spans="1:75" s="25" customFormat="1" ht="34.5" thickBot="1" x14ac:dyDescent="0.25">
      <c r="A8" s="5" t="s">
        <v>4</v>
      </c>
      <c r="B8" s="22" t="s">
        <v>5</v>
      </c>
      <c r="C8" s="22" t="s">
        <v>6</v>
      </c>
      <c r="D8" s="22" t="s">
        <v>580</v>
      </c>
      <c r="E8" s="22" t="s">
        <v>581</v>
      </c>
      <c r="F8" s="22" t="s">
        <v>582</v>
      </c>
      <c r="G8" s="22" t="s">
        <v>583</v>
      </c>
      <c r="H8" s="22" t="s">
        <v>584</v>
      </c>
      <c r="I8" s="22" t="s">
        <v>585</v>
      </c>
      <c r="J8" s="22" t="s">
        <v>586</v>
      </c>
      <c r="K8" s="22" t="s">
        <v>587</v>
      </c>
      <c r="L8" s="22" t="s">
        <v>7</v>
      </c>
      <c r="M8" s="22" t="s">
        <v>588</v>
      </c>
      <c r="N8" s="22" t="s">
        <v>589</v>
      </c>
      <c r="O8" s="22" t="s">
        <v>590</v>
      </c>
      <c r="P8" s="22" t="s">
        <v>591</v>
      </c>
      <c r="Q8" s="22" t="s">
        <v>592</v>
      </c>
      <c r="R8" s="22" t="s">
        <v>593</v>
      </c>
      <c r="S8" s="22" t="s">
        <v>8</v>
      </c>
      <c r="T8" s="22" t="s">
        <v>594</v>
      </c>
      <c r="U8" s="22" t="s">
        <v>595</v>
      </c>
      <c r="V8" s="22" t="s">
        <v>9</v>
      </c>
      <c r="W8" s="22" t="s">
        <v>10</v>
      </c>
      <c r="X8" s="22" t="s">
        <v>596</v>
      </c>
      <c r="Y8" s="22" t="s">
        <v>597</v>
      </c>
      <c r="Z8" s="22" t="s">
        <v>598</v>
      </c>
      <c r="AA8" s="22" t="s">
        <v>599</v>
      </c>
      <c r="AB8" s="22" t="s">
        <v>600</v>
      </c>
      <c r="AC8" s="22" t="s">
        <v>601</v>
      </c>
      <c r="AD8" s="22" t="s">
        <v>602</v>
      </c>
      <c r="AE8" s="22" t="s">
        <v>603</v>
      </c>
      <c r="AF8" s="22" t="s">
        <v>604</v>
      </c>
      <c r="AG8" s="23" t="s">
        <v>11</v>
      </c>
      <c r="AH8" s="23" t="s">
        <v>12</v>
      </c>
      <c r="AI8" s="22" t="s">
        <v>605</v>
      </c>
      <c r="AJ8" s="22" t="s">
        <v>606</v>
      </c>
      <c r="AK8" s="22" t="s">
        <v>607</v>
      </c>
      <c r="AL8" s="22" t="s">
        <v>608</v>
      </c>
      <c r="AM8" s="22" t="s">
        <v>609</v>
      </c>
      <c r="AN8" s="22" t="s">
        <v>610</v>
      </c>
      <c r="AO8" s="22" t="s">
        <v>611</v>
      </c>
      <c r="AP8" s="22" t="s">
        <v>612</v>
      </c>
      <c r="AQ8" s="22" t="s">
        <v>613</v>
      </c>
      <c r="AR8" s="22" t="s">
        <v>614</v>
      </c>
      <c r="AS8" s="22" t="s">
        <v>615</v>
      </c>
      <c r="AT8" s="22" t="s">
        <v>616</v>
      </c>
      <c r="AU8" s="22" t="s">
        <v>617</v>
      </c>
      <c r="AV8" s="22" t="s">
        <v>618</v>
      </c>
      <c r="AW8" s="22" t="s">
        <v>619</v>
      </c>
      <c r="AX8" s="22" t="s">
        <v>620</v>
      </c>
      <c r="AY8" s="22" t="s">
        <v>621</v>
      </c>
      <c r="AZ8" s="22" t="s">
        <v>622</v>
      </c>
      <c r="BA8" s="22" t="s">
        <v>623</v>
      </c>
      <c r="BB8" s="22" t="s">
        <v>624</v>
      </c>
      <c r="BC8" s="22" t="s">
        <v>625</v>
      </c>
      <c r="BD8" s="22" t="s">
        <v>626</v>
      </c>
      <c r="BE8" s="22" t="s">
        <v>627</v>
      </c>
      <c r="BF8" s="22" t="s">
        <v>628</v>
      </c>
      <c r="BG8" s="22" t="s">
        <v>629</v>
      </c>
      <c r="BH8" s="22" t="s">
        <v>630</v>
      </c>
      <c r="BI8" s="22" t="s">
        <v>631</v>
      </c>
      <c r="BJ8" s="22" t="s">
        <v>632</v>
      </c>
      <c r="BK8" s="23" t="s">
        <v>15</v>
      </c>
      <c r="BL8" s="23" t="s">
        <v>16</v>
      </c>
      <c r="BM8" s="24" t="s">
        <v>17</v>
      </c>
      <c r="BN8" s="22" t="s">
        <v>633</v>
      </c>
      <c r="BO8" s="22" t="s">
        <v>634</v>
      </c>
      <c r="BP8" s="22" t="s">
        <v>635</v>
      </c>
      <c r="BQ8" s="22" t="s">
        <v>636</v>
      </c>
      <c r="BR8" s="22" t="s">
        <v>637</v>
      </c>
      <c r="BS8" s="22" t="s">
        <v>638</v>
      </c>
      <c r="BT8" s="22" t="s">
        <v>639</v>
      </c>
      <c r="BU8" s="22" t="s">
        <v>640</v>
      </c>
      <c r="BV8" s="23" t="s">
        <v>641</v>
      </c>
      <c r="BW8" s="23" t="s">
        <v>642</v>
      </c>
    </row>
    <row r="9" spans="1:75" ht="12" thickTop="1" x14ac:dyDescent="0.2"/>
    <row r="11" spans="1:75" x14ac:dyDescent="0.2">
      <c r="A11" s="44" t="s">
        <v>643</v>
      </c>
    </row>
    <row r="13" spans="1:75" x14ac:dyDescent="0.2">
      <c r="A13" s="10" t="s">
        <v>18</v>
      </c>
    </row>
    <row r="14" spans="1:75" x14ac:dyDescent="0.2">
      <c r="A14" s="4" t="s">
        <v>532</v>
      </c>
      <c r="B14" s="20" t="s">
        <v>533</v>
      </c>
      <c r="C14" s="2">
        <v>10715.4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200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719</v>
      </c>
      <c r="T14" s="2">
        <v>0</v>
      </c>
      <c r="U14" s="2">
        <v>0</v>
      </c>
      <c r="V14" s="2">
        <v>497</v>
      </c>
      <c r="W14" s="2">
        <v>708.5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f>SUM(C14+D14+E14+F14+G14+H14+I14+J14+K14+L14+M14+N14+O14+P14+Q14+R14+S14+T14+U14+V14+W14+X14+Y14+Z14+AA14+AB14+AC14+AD14+AE14+AF14+AG14)</f>
        <v>12839.9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1332.98</v>
      </c>
      <c r="AP14" s="2">
        <v>0</v>
      </c>
      <c r="AQ14" s="2">
        <v>1332.98</v>
      </c>
      <c r="AR14" s="2">
        <v>0</v>
      </c>
      <c r="AS14" s="2">
        <v>0</v>
      </c>
      <c r="AT14" s="2">
        <v>0</v>
      </c>
      <c r="AU14" s="2">
        <v>0</v>
      </c>
      <c r="AV14" s="2">
        <v>1232.28</v>
      </c>
      <c r="AW14" s="2">
        <v>2000</v>
      </c>
      <c r="AX14" s="2">
        <v>0</v>
      </c>
      <c r="AY14" s="2">
        <v>0</v>
      </c>
      <c r="AZ14" s="2">
        <v>0</v>
      </c>
      <c r="BA14" s="2">
        <v>0</v>
      </c>
      <c r="BB14" s="2">
        <v>0.14000000000000001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4565.3999999999996</v>
      </c>
      <c r="BM14" s="2">
        <v>8274.5</v>
      </c>
      <c r="BN14" s="2">
        <v>0</v>
      </c>
      <c r="BO14" s="2">
        <v>0</v>
      </c>
      <c r="BP14" s="2">
        <v>824</v>
      </c>
      <c r="BQ14" s="2">
        <v>263.93</v>
      </c>
      <c r="BR14" s="2">
        <v>0</v>
      </c>
      <c r="BS14" s="2">
        <v>1470.62</v>
      </c>
      <c r="BT14" s="2">
        <v>0</v>
      </c>
      <c r="BU14" s="2">
        <v>0</v>
      </c>
      <c r="BV14" s="2">
        <v>0</v>
      </c>
      <c r="BW14" s="2">
        <v>1734.55</v>
      </c>
    </row>
    <row r="15" spans="1:75" x14ac:dyDescent="0.2">
      <c r="A15" s="4" t="s">
        <v>19</v>
      </c>
      <c r="B15" s="20" t="s">
        <v>20</v>
      </c>
      <c r="C15" s="2">
        <v>11499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200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820</v>
      </c>
      <c r="T15" s="2">
        <v>0</v>
      </c>
      <c r="U15" s="2">
        <v>0</v>
      </c>
      <c r="V15" s="2">
        <v>510</v>
      </c>
      <c r="W15" s="2">
        <v>283.39999999999998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13312.4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1422.92</v>
      </c>
      <c r="AP15" s="2">
        <v>0</v>
      </c>
      <c r="AQ15" s="2">
        <v>1422.92</v>
      </c>
      <c r="AR15" s="2">
        <v>0</v>
      </c>
      <c r="AS15" s="2">
        <v>0</v>
      </c>
      <c r="AT15" s="2">
        <v>0</v>
      </c>
      <c r="AU15" s="2">
        <v>0</v>
      </c>
      <c r="AV15" s="2">
        <v>1322.38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45">
        <v>-0.4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2744.9</v>
      </c>
      <c r="BM15" s="2">
        <v>10567.5</v>
      </c>
      <c r="BN15" s="2">
        <v>0</v>
      </c>
      <c r="BO15" s="2">
        <v>0</v>
      </c>
      <c r="BP15" s="2">
        <v>851.49</v>
      </c>
      <c r="BQ15" s="2">
        <v>283.23</v>
      </c>
      <c r="BR15" s="2">
        <v>0</v>
      </c>
      <c r="BS15" s="2">
        <v>1545.41</v>
      </c>
      <c r="BT15" s="2">
        <v>0</v>
      </c>
      <c r="BU15" s="2">
        <v>0</v>
      </c>
      <c r="BV15" s="2">
        <v>0</v>
      </c>
      <c r="BW15" s="2">
        <v>1828.64</v>
      </c>
    </row>
    <row r="16" spans="1:75" x14ac:dyDescent="0.2">
      <c r="A16" s="4" t="s">
        <v>23</v>
      </c>
      <c r="B16" s="20" t="s">
        <v>24</v>
      </c>
      <c r="C16" s="2">
        <v>11760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825</v>
      </c>
      <c r="T16" s="2">
        <v>0</v>
      </c>
      <c r="U16" s="2">
        <v>0</v>
      </c>
      <c r="V16" s="2">
        <v>517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13312.4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1253.8399999999999</v>
      </c>
      <c r="AP16" s="2">
        <v>0</v>
      </c>
      <c r="AQ16" s="2">
        <v>1253.8399999999999</v>
      </c>
      <c r="AR16" s="2">
        <v>0</v>
      </c>
      <c r="AS16" s="2">
        <v>0</v>
      </c>
      <c r="AT16" s="2">
        <v>0</v>
      </c>
      <c r="AU16" s="2">
        <v>0</v>
      </c>
      <c r="AV16" s="2">
        <v>1277.98</v>
      </c>
      <c r="AW16" s="2">
        <v>650.20000000000005</v>
      </c>
      <c r="AX16" s="2">
        <v>0</v>
      </c>
      <c r="AY16" s="2">
        <v>0</v>
      </c>
      <c r="AZ16" s="2">
        <v>0</v>
      </c>
      <c r="BA16" s="2">
        <v>0</v>
      </c>
      <c r="BB16" s="45">
        <v>-0.21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3181.81</v>
      </c>
      <c r="BM16" s="2">
        <v>9216.5</v>
      </c>
      <c r="BN16" s="2">
        <v>0</v>
      </c>
      <c r="BO16" s="2">
        <v>0</v>
      </c>
      <c r="BP16" s="2">
        <v>896.22</v>
      </c>
      <c r="BQ16" s="2">
        <v>314.63</v>
      </c>
      <c r="BR16" s="2">
        <v>0</v>
      </c>
      <c r="BS16" s="2">
        <v>1667.05</v>
      </c>
      <c r="BT16" s="2">
        <v>0</v>
      </c>
      <c r="BU16" s="2">
        <v>0</v>
      </c>
      <c r="BV16" s="2">
        <v>0</v>
      </c>
      <c r="BW16" s="2">
        <v>1981.68</v>
      </c>
    </row>
    <row r="17" spans="1:75" x14ac:dyDescent="0.2">
      <c r="A17" s="4" t="s">
        <v>502</v>
      </c>
      <c r="B17" s="20" t="s">
        <v>503</v>
      </c>
      <c r="C17" s="2">
        <v>11499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820</v>
      </c>
      <c r="T17" s="2">
        <v>0</v>
      </c>
      <c r="U17" s="2">
        <v>0</v>
      </c>
      <c r="V17" s="2">
        <v>510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13312.4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1331.02</v>
      </c>
      <c r="AP17" s="2">
        <v>0</v>
      </c>
      <c r="AQ17" s="2">
        <v>1331.02</v>
      </c>
      <c r="AR17" s="2">
        <v>0</v>
      </c>
      <c r="AS17" s="2">
        <v>0</v>
      </c>
      <c r="AT17" s="2">
        <v>0</v>
      </c>
      <c r="AU17" s="2">
        <v>0</v>
      </c>
      <c r="AV17" s="2">
        <v>1322.38</v>
      </c>
      <c r="AW17" s="2">
        <v>1589.72</v>
      </c>
      <c r="AX17" s="2">
        <v>0</v>
      </c>
      <c r="AY17" s="2">
        <v>0</v>
      </c>
      <c r="AZ17" s="2">
        <v>0</v>
      </c>
      <c r="BA17" s="2">
        <v>0</v>
      </c>
      <c r="BB17" s="45">
        <v>-0.12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4243</v>
      </c>
      <c r="BM17" s="2">
        <v>8586</v>
      </c>
      <c r="BN17" s="2">
        <v>0</v>
      </c>
      <c r="BO17" s="2">
        <v>0</v>
      </c>
      <c r="BP17" s="2">
        <v>851.49</v>
      </c>
      <c r="BQ17" s="2">
        <v>283.23</v>
      </c>
      <c r="BR17" s="2">
        <v>0</v>
      </c>
      <c r="BS17" s="2">
        <v>1545.41</v>
      </c>
      <c r="BT17" s="2">
        <v>0</v>
      </c>
      <c r="BU17" s="2">
        <v>0</v>
      </c>
      <c r="BV17" s="2">
        <v>0</v>
      </c>
      <c r="BW17" s="2">
        <v>1828.64</v>
      </c>
    </row>
    <row r="18" spans="1:75" x14ac:dyDescent="0.2">
      <c r="A18" s="4" t="s">
        <v>25</v>
      </c>
      <c r="B18" s="20" t="s">
        <v>26</v>
      </c>
      <c r="C18" s="2">
        <v>11499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820</v>
      </c>
      <c r="T18" s="2">
        <v>0</v>
      </c>
      <c r="U18" s="2">
        <v>0</v>
      </c>
      <c r="V18" s="2">
        <v>510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13312.4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1331.02</v>
      </c>
      <c r="AP18" s="2">
        <v>0</v>
      </c>
      <c r="AQ18" s="2">
        <v>1331.02</v>
      </c>
      <c r="AR18" s="2">
        <v>0</v>
      </c>
      <c r="AS18" s="2">
        <v>0</v>
      </c>
      <c r="AT18" s="2">
        <v>0</v>
      </c>
      <c r="AU18" s="2">
        <v>0</v>
      </c>
      <c r="AV18" s="2">
        <v>1322.38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0.1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2653.5</v>
      </c>
      <c r="BM18" s="2">
        <v>10175.5</v>
      </c>
      <c r="BN18" s="2">
        <v>0</v>
      </c>
      <c r="BO18" s="2">
        <v>0</v>
      </c>
      <c r="BP18" s="2">
        <v>914.05</v>
      </c>
      <c r="BQ18" s="2">
        <v>327.13</v>
      </c>
      <c r="BR18" s="2">
        <v>0</v>
      </c>
      <c r="BS18" s="2">
        <v>1715.54</v>
      </c>
      <c r="BT18" s="2">
        <v>0</v>
      </c>
      <c r="BU18" s="2">
        <v>0</v>
      </c>
      <c r="BV18" s="2">
        <v>0</v>
      </c>
      <c r="BW18" s="2">
        <v>2042.67</v>
      </c>
    </row>
    <row r="19" spans="1:75" x14ac:dyDescent="0.2">
      <c r="A19" s="4" t="s">
        <v>524</v>
      </c>
      <c r="B19" s="20" t="s">
        <v>525</v>
      </c>
      <c r="C19" s="2">
        <v>39022.800000000003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3616</v>
      </c>
      <c r="T19" s="2">
        <v>0</v>
      </c>
      <c r="U19" s="2">
        <v>0</v>
      </c>
      <c r="V19" s="2">
        <v>2598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13312.4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8853.4</v>
      </c>
      <c r="AP19" s="2">
        <v>0</v>
      </c>
      <c r="AQ19" s="2">
        <v>8853.4</v>
      </c>
      <c r="AR19" s="2">
        <v>0</v>
      </c>
      <c r="AS19" s="2">
        <v>0</v>
      </c>
      <c r="AT19" s="2">
        <v>0</v>
      </c>
      <c r="AU19" s="2">
        <v>0</v>
      </c>
      <c r="AV19" s="2">
        <v>4487.62</v>
      </c>
      <c r="AW19" s="2">
        <v>2898</v>
      </c>
      <c r="AX19" s="2">
        <v>0</v>
      </c>
      <c r="AY19" s="2">
        <v>0</v>
      </c>
      <c r="AZ19" s="2">
        <v>0</v>
      </c>
      <c r="BA19" s="2">
        <v>0</v>
      </c>
      <c r="BB19" s="2">
        <v>0.3</v>
      </c>
      <c r="BC19" s="2">
        <v>0</v>
      </c>
      <c r="BD19" s="2">
        <v>0</v>
      </c>
      <c r="BE19" s="2">
        <v>0</v>
      </c>
      <c r="BF19" s="2">
        <v>0</v>
      </c>
      <c r="BG19" s="2">
        <v>2699.98</v>
      </c>
      <c r="BH19" s="2">
        <v>0</v>
      </c>
      <c r="BI19" s="2">
        <v>0</v>
      </c>
      <c r="BJ19" s="2">
        <v>0</v>
      </c>
      <c r="BK19" s="2">
        <v>0</v>
      </c>
      <c r="BL19" s="2">
        <v>18939.3</v>
      </c>
      <c r="BM19" s="2">
        <v>26297.5</v>
      </c>
      <c r="BN19" s="2">
        <v>0</v>
      </c>
      <c r="BO19" s="2">
        <v>0</v>
      </c>
      <c r="BP19" s="2">
        <v>1817.53</v>
      </c>
      <c r="BQ19" s="2">
        <v>961.15</v>
      </c>
      <c r="BR19" s="2">
        <v>0</v>
      </c>
      <c r="BS19" s="2">
        <v>4172.3500000000004</v>
      </c>
      <c r="BT19" s="2">
        <v>0</v>
      </c>
      <c r="BU19" s="2">
        <v>0</v>
      </c>
      <c r="BV19" s="2">
        <v>0</v>
      </c>
      <c r="BW19" s="2">
        <v>5133.5</v>
      </c>
    </row>
    <row r="20" spans="1:75" x14ac:dyDescent="0.2">
      <c r="A20" s="4" t="s">
        <v>27</v>
      </c>
      <c r="B20" s="20" t="s">
        <v>28</v>
      </c>
      <c r="C20" s="2">
        <v>29713.8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7531.33</v>
      </c>
      <c r="N20" s="2">
        <v>0</v>
      </c>
      <c r="O20" s="2">
        <v>0</v>
      </c>
      <c r="P20" s="2">
        <v>0</v>
      </c>
      <c r="Q20" s="2">
        <v>1035</v>
      </c>
      <c r="R20" s="2">
        <v>0</v>
      </c>
      <c r="S20" s="2">
        <v>1499.05</v>
      </c>
      <c r="T20" s="2">
        <v>0</v>
      </c>
      <c r="U20" s="2">
        <v>0</v>
      </c>
      <c r="V20" s="2">
        <v>974.87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17386.099999999999</v>
      </c>
      <c r="AG20" s="2">
        <v>0</v>
      </c>
      <c r="AH20" s="2">
        <v>13312.4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12413.89</v>
      </c>
      <c r="AP20" s="2">
        <v>0</v>
      </c>
      <c r="AQ20" s="2">
        <v>12413.89</v>
      </c>
      <c r="AR20" s="2">
        <v>0</v>
      </c>
      <c r="AS20" s="2">
        <v>0</v>
      </c>
      <c r="AT20" s="2">
        <v>0</v>
      </c>
      <c r="AU20" s="2">
        <v>0</v>
      </c>
      <c r="AV20" s="2">
        <v>3417.08</v>
      </c>
      <c r="AW20" s="2">
        <v>3602</v>
      </c>
      <c r="AX20" s="2">
        <v>0</v>
      </c>
      <c r="AY20" s="2">
        <v>0</v>
      </c>
      <c r="AZ20" s="2">
        <v>0</v>
      </c>
      <c r="BA20" s="2">
        <v>0</v>
      </c>
      <c r="BB20" s="45">
        <v>-0.32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19432.650000000001</v>
      </c>
      <c r="BM20" s="2">
        <v>38707.5</v>
      </c>
      <c r="BN20" s="2">
        <v>0</v>
      </c>
      <c r="BO20" s="2">
        <v>0</v>
      </c>
      <c r="BP20" s="2">
        <v>1490.81</v>
      </c>
      <c r="BQ20" s="2">
        <v>731.87</v>
      </c>
      <c r="BR20" s="2">
        <v>0</v>
      </c>
      <c r="BS20" s="2">
        <v>3283.88</v>
      </c>
      <c r="BT20" s="2">
        <v>0</v>
      </c>
      <c r="BU20" s="2">
        <v>0</v>
      </c>
      <c r="BV20" s="2">
        <v>0</v>
      </c>
      <c r="BW20" s="2">
        <v>4015.75</v>
      </c>
    </row>
    <row r="21" spans="1:75" x14ac:dyDescent="0.2">
      <c r="A21" s="4" t="s">
        <v>544</v>
      </c>
      <c r="B21" s="20" t="s">
        <v>545</v>
      </c>
      <c r="C21" s="2">
        <v>20272.2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1206</v>
      </c>
      <c r="T21" s="2">
        <v>0</v>
      </c>
      <c r="U21" s="2">
        <v>0</v>
      </c>
      <c r="V21" s="2">
        <v>865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13312.4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3350.3</v>
      </c>
      <c r="AP21" s="2">
        <v>0</v>
      </c>
      <c r="AQ21" s="2">
        <v>3350.3</v>
      </c>
      <c r="AR21" s="2">
        <v>0</v>
      </c>
      <c r="AS21" s="2">
        <v>0</v>
      </c>
      <c r="AT21" s="2">
        <v>0</v>
      </c>
      <c r="AU21" s="2">
        <v>0</v>
      </c>
      <c r="AV21" s="2">
        <v>2331.3000000000002</v>
      </c>
      <c r="AW21" s="2">
        <v>1112</v>
      </c>
      <c r="AX21" s="2">
        <v>0</v>
      </c>
      <c r="AY21" s="2">
        <v>0</v>
      </c>
      <c r="AZ21" s="2">
        <v>0</v>
      </c>
      <c r="BA21" s="2">
        <v>0</v>
      </c>
      <c r="BB21" s="2">
        <v>0.1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6793.7</v>
      </c>
      <c r="BM21" s="2">
        <v>15549.5</v>
      </c>
      <c r="BN21" s="2">
        <v>0</v>
      </c>
      <c r="BO21" s="2">
        <v>0</v>
      </c>
      <c r="BP21" s="2">
        <v>1159.4100000000001</v>
      </c>
      <c r="BQ21" s="2">
        <v>499.31</v>
      </c>
      <c r="BR21" s="2">
        <v>0</v>
      </c>
      <c r="BS21" s="2">
        <v>2382.73</v>
      </c>
      <c r="BT21" s="2">
        <v>0</v>
      </c>
      <c r="BU21" s="2">
        <v>0</v>
      </c>
      <c r="BV21" s="2">
        <v>0</v>
      </c>
      <c r="BW21" s="2">
        <v>2882.04</v>
      </c>
    </row>
    <row r="22" spans="1:75" x14ac:dyDescent="0.2">
      <c r="A22" s="4" t="s">
        <v>546</v>
      </c>
      <c r="B22" s="20" t="s">
        <v>547</v>
      </c>
      <c r="C22" s="2">
        <v>12196.8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200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815</v>
      </c>
      <c r="T22" s="2">
        <v>0</v>
      </c>
      <c r="U22" s="2">
        <v>0</v>
      </c>
      <c r="V22" s="2">
        <v>716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13312.4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1552.78</v>
      </c>
      <c r="AP22" s="2">
        <v>0</v>
      </c>
      <c r="AQ22" s="2">
        <v>1552.78</v>
      </c>
      <c r="AR22" s="2">
        <v>0</v>
      </c>
      <c r="AS22" s="2">
        <v>0</v>
      </c>
      <c r="AT22" s="2">
        <v>0</v>
      </c>
      <c r="AU22" s="2">
        <v>0</v>
      </c>
      <c r="AV22" s="2">
        <v>1402.64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0.38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2955.8</v>
      </c>
      <c r="BM22" s="2">
        <v>10972</v>
      </c>
      <c r="BN22" s="2">
        <v>0</v>
      </c>
      <c r="BO22" s="2">
        <v>0</v>
      </c>
      <c r="BP22" s="2">
        <v>875.98</v>
      </c>
      <c r="BQ22" s="2">
        <v>300.41000000000003</v>
      </c>
      <c r="BR22" s="2">
        <v>0</v>
      </c>
      <c r="BS22" s="2">
        <v>1611.99</v>
      </c>
      <c r="BT22" s="2">
        <v>0</v>
      </c>
      <c r="BU22" s="2">
        <v>0</v>
      </c>
      <c r="BV22" s="2">
        <v>0</v>
      </c>
      <c r="BW22" s="2">
        <v>1912.4</v>
      </c>
    </row>
    <row r="23" spans="1:75" s="26" customFormat="1" x14ac:dyDescent="0.2">
      <c r="A23" s="11" t="s">
        <v>538</v>
      </c>
      <c r="C23" s="26" t="s">
        <v>39</v>
      </c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6" t="s">
        <v>39</v>
      </c>
      <c r="L23" s="26" t="s">
        <v>39</v>
      </c>
      <c r="M23" s="26" t="s">
        <v>39</v>
      </c>
      <c r="N23" s="26" t="s">
        <v>39</v>
      </c>
      <c r="O23" s="26" t="s">
        <v>39</v>
      </c>
      <c r="P23" s="26" t="s">
        <v>39</v>
      </c>
      <c r="Q23" s="26" t="s">
        <v>39</v>
      </c>
      <c r="R23" s="26" t="s">
        <v>39</v>
      </c>
      <c r="S23" s="26" t="s">
        <v>39</v>
      </c>
      <c r="T23" s="26" t="s">
        <v>39</v>
      </c>
      <c r="U23" s="26" t="s">
        <v>39</v>
      </c>
      <c r="V23" s="26" t="s">
        <v>39</v>
      </c>
      <c r="W23" s="26" t="s">
        <v>39</v>
      </c>
      <c r="X23" s="26" t="s">
        <v>39</v>
      </c>
      <c r="Y23" s="26" t="s">
        <v>39</v>
      </c>
      <c r="Z23" s="26" t="s">
        <v>39</v>
      </c>
      <c r="AA23" s="26" t="s">
        <v>39</v>
      </c>
      <c r="AB23" s="26" t="s">
        <v>39</v>
      </c>
      <c r="AC23" s="26" t="s">
        <v>39</v>
      </c>
      <c r="AD23" s="26" t="s">
        <v>39</v>
      </c>
      <c r="AE23" s="26" t="s">
        <v>39</v>
      </c>
      <c r="AF23" s="26" t="s">
        <v>39</v>
      </c>
      <c r="AG23" s="26" t="s">
        <v>39</v>
      </c>
      <c r="AH23" s="26" t="s">
        <v>39</v>
      </c>
      <c r="AI23" s="26" t="s">
        <v>39</v>
      </c>
      <c r="AJ23" s="26" t="s">
        <v>39</v>
      </c>
      <c r="AK23" s="26" t="s">
        <v>39</v>
      </c>
      <c r="AL23" s="26" t="s">
        <v>39</v>
      </c>
      <c r="AM23" s="26" t="s">
        <v>39</v>
      </c>
      <c r="AN23" s="26" t="s">
        <v>39</v>
      </c>
      <c r="AO23" s="26" t="s">
        <v>39</v>
      </c>
      <c r="AP23" s="26" t="s">
        <v>39</v>
      </c>
      <c r="AQ23" s="26" t="s">
        <v>39</v>
      </c>
      <c r="AR23" s="26" t="s">
        <v>39</v>
      </c>
      <c r="AS23" s="26" t="s">
        <v>39</v>
      </c>
      <c r="AT23" s="26" t="s">
        <v>39</v>
      </c>
      <c r="AU23" s="26" t="s">
        <v>39</v>
      </c>
      <c r="AV23" s="26" t="s">
        <v>39</v>
      </c>
      <c r="AW23" s="26" t="s">
        <v>39</v>
      </c>
      <c r="AX23" s="26" t="s">
        <v>39</v>
      </c>
      <c r="AY23" s="26" t="s">
        <v>39</v>
      </c>
      <c r="AZ23" s="26" t="s">
        <v>39</v>
      </c>
      <c r="BA23" s="26" t="s">
        <v>39</v>
      </c>
      <c r="BB23" s="26" t="s">
        <v>39</v>
      </c>
      <c r="BC23" s="26" t="s">
        <v>39</v>
      </c>
      <c r="BD23" s="26" t="s">
        <v>39</v>
      </c>
      <c r="BE23" s="26" t="s">
        <v>39</v>
      </c>
      <c r="BF23" s="26" t="s">
        <v>39</v>
      </c>
      <c r="BG23" s="26" t="s">
        <v>39</v>
      </c>
      <c r="BH23" s="26" t="s">
        <v>39</v>
      </c>
      <c r="BI23" s="26" t="s">
        <v>39</v>
      </c>
      <c r="BJ23" s="26" t="s">
        <v>39</v>
      </c>
      <c r="BK23" s="26" t="s">
        <v>39</v>
      </c>
      <c r="BL23" s="26" t="s">
        <v>39</v>
      </c>
      <c r="BM23" s="26" t="s">
        <v>39</v>
      </c>
      <c r="BN23" s="2"/>
      <c r="BO23" s="26" t="s">
        <v>39</v>
      </c>
      <c r="BP23" s="26" t="s">
        <v>39</v>
      </c>
      <c r="BQ23" s="26" t="s">
        <v>39</v>
      </c>
      <c r="BR23" s="26" t="s">
        <v>39</v>
      </c>
      <c r="BS23" s="26" t="s">
        <v>39</v>
      </c>
      <c r="BT23" s="26" t="s">
        <v>39</v>
      </c>
      <c r="BU23" s="26" t="s">
        <v>39</v>
      </c>
      <c r="BV23" s="26" t="s">
        <v>39</v>
      </c>
      <c r="BW23" s="26" t="s">
        <v>39</v>
      </c>
    </row>
    <row r="24" spans="1:75" x14ac:dyDescent="0.2">
      <c r="C24" s="15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600</v>
      </c>
      <c r="M24" s="15">
        <v>7531.33</v>
      </c>
      <c r="N24" s="15">
        <v>0</v>
      </c>
      <c r="O24" s="15">
        <v>0</v>
      </c>
      <c r="P24" s="15">
        <v>0</v>
      </c>
      <c r="Q24" s="15">
        <v>1035</v>
      </c>
      <c r="R24" s="15">
        <v>0</v>
      </c>
      <c r="S24" s="15">
        <v>11140.05</v>
      </c>
      <c r="T24" s="15">
        <v>0</v>
      </c>
      <c r="U24" s="15">
        <v>0</v>
      </c>
      <c r="V24" s="15">
        <v>7697.87</v>
      </c>
      <c r="W24" s="15">
        <v>991.9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17386.099999999999</v>
      </c>
      <c r="AG24" s="15">
        <v>0</v>
      </c>
      <c r="AH24" s="15">
        <v>203856.56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32842.15</v>
      </c>
      <c r="AP24" s="15">
        <v>0</v>
      </c>
      <c r="AQ24" s="15">
        <v>32842.15</v>
      </c>
      <c r="AR24" s="15">
        <v>0</v>
      </c>
      <c r="AS24" s="15">
        <v>0</v>
      </c>
      <c r="AT24" s="15">
        <v>0</v>
      </c>
      <c r="AU24" s="15">
        <v>0</v>
      </c>
      <c r="AV24" s="15">
        <v>18116.04</v>
      </c>
      <c r="AW24" s="15">
        <v>11851.92</v>
      </c>
      <c r="AX24" s="15">
        <v>0</v>
      </c>
      <c r="AY24" s="15">
        <v>0</v>
      </c>
      <c r="AZ24" s="15">
        <v>0</v>
      </c>
      <c r="BA24" s="15">
        <v>0</v>
      </c>
      <c r="BB24" s="46">
        <v>-0.03</v>
      </c>
      <c r="BC24" s="15">
        <v>0</v>
      </c>
      <c r="BD24" s="15">
        <v>0</v>
      </c>
      <c r="BE24" s="15">
        <v>0</v>
      </c>
      <c r="BF24" s="15">
        <v>0</v>
      </c>
      <c r="BG24" s="15">
        <v>2699.98</v>
      </c>
      <c r="BH24" s="15">
        <v>0</v>
      </c>
      <c r="BI24" s="15">
        <v>0</v>
      </c>
      <c r="BJ24" s="15">
        <v>0</v>
      </c>
      <c r="BK24" s="15">
        <v>0</v>
      </c>
      <c r="BL24" s="15">
        <v>65510.06</v>
      </c>
      <c r="BM24" s="15">
        <v>138346.5</v>
      </c>
      <c r="BN24" s="15">
        <v>1</v>
      </c>
      <c r="BO24" s="15">
        <v>0</v>
      </c>
      <c r="BP24" s="15">
        <v>9680.98</v>
      </c>
      <c r="BQ24" s="15">
        <v>3964.89</v>
      </c>
      <c r="BR24" s="15">
        <v>0</v>
      </c>
      <c r="BS24" s="15">
        <v>19394.98</v>
      </c>
      <c r="BT24" s="15">
        <v>0</v>
      </c>
      <c r="BU24" s="15">
        <v>0</v>
      </c>
      <c r="BV24" s="15">
        <v>0</v>
      </c>
      <c r="BW24" s="15">
        <v>23359.87</v>
      </c>
    </row>
    <row r="26" spans="1:75" x14ac:dyDescent="0.2">
      <c r="A26" s="10" t="s">
        <v>40</v>
      </c>
    </row>
    <row r="27" spans="1:75" x14ac:dyDescent="0.2">
      <c r="A27" s="4" t="s">
        <v>101</v>
      </c>
      <c r="B27" s="20" t="s">
        <v>102</v>
      </c>
      <c r="C27" s="2">
        <v>11756.1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846</v>
      </c>
      <c r="T27" s="2">
        <v>0</v>
      </c>
      <c r="U27" s="2">
        <v>0</v>
      </c>
      <c r="V27" s="2">
        <v>792</v>
      </c>
      <c r="W27" s="2">
        <v>850.2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14226.88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1616.65</v>
      </c>
      <c r="AP27" s="2">
        <v>0</v>
      </c>
      <c r="AQ27" s="2">
        <v>1616.65</v>
      </c>
      <c r="AR27" s="2">
        <v>0</v>
      </c>
      <c r="AS27" s="2">
        <v>0</v>
      </c>
      <c r="AT27" s="2">
        <v>0</v>
      </c>
      <c r="AU27" s="2">
        <v>0</v>
      </c>
      <c r="AV27" s="2">
        <v>1350.48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45">
        <v>-0.25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2966.88</v>
      </c>
      <c r="BM27" s="2">
        <v>11260</v>
      </c>
      <c r="BN27" s="2">
        <v>0</v>
      </c>
      <c r="BO27" s="2">
        <v>0</v>
      </c>
      <c r="BP27" s="2">
        <v>835.68</v>
      </c>
      <c r="BQ27" s="2">
        <v>272.14</v>
      </c>
      <c r="BR27" s="2">
        <v>0</v>
      </c>
      <c r="BS27" s="2">
        <v>1502.43</v>
      </c>
      <c r="BT27" s="2">
        <v>0</v>
      </c>
      <c r="BU27" s="2">
        <v>0</v>
      </c>
      <c r="BV27" s="2">
        <v>0</v>
      </c>
      <c r="BW27" s="2">
        <v>1774.57</v>
      </c>
    </row>
    <row r="28" spans="1:75" x14ac:dyDescent="0.2">
      <c r="A28" s="4" t="s">
        <v>41</v>
      </c>
      <c r="B28" s="20" t="s">
        <v>42</v>
      </c>
      <c r="C28" s="2">
        <v>10205.1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400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707</v>
      </c>
      <c r="T28" s="2">
        <v>0</v>
      </c>
      <c r="U28" s="2">
        <v>0</v>
      </c>
      <c r="V28" s="2">
        <v>484</v>
      </c>
      <c r="W28" s="2">
        <v>738.5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12534.6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1278.26</v>
      </c>
      <c r="AP28" s="2">
        <v>0</v>
      </c>
      <c r="AQ28" s="2">
        <v>1278.26</v>
      </c>
      <c r="AR28" s="2">
        <v>0</v>
      </c>
      <c r="AS28" s="2">
        <v>0</v>
      </c>
      <c r="AT28" s="2">
        <v>102.06</v>
      </c>
      <c r="AU28" s="2">
        <v>0</v>
      </c>
      <c r="AV28" s="2">
        <v>1173.58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0.2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2554.1</v>
      </c>
      <c r="BM28" s="2">
        <v>9980.5</v>
      </c>
      <c r="BN28" s="2">
        <v>0</v>
      </c>
      <c r="BO28" s="2">
        <v>0</v>
      </c>
      <c r="BP28" s="2">
        <v>806.07</v>
      </c>
      <c r="BQ28" s="2">
        <v>251.35</v>
      </c>
      <c r="BR28" s="2">
        <v>0</v>
      </c>
      <c r="BS28" s="2">
        <v>1421.89</v>
      </c>
      <c r="BT28" s="2">
        <v>0</v>
      </c>
      <c r="BU28" s="2">
        <v>0</v>
      </c>
      <c r="BV28" s="2">
        <v>0</v>
      </c>
      <c r="BW28" s="2">
        <v>1673.24</v>
      </c>
    </row>
    <row r="29" spans="1:75" x14ac:dyDescent="0.2">
      <c r="A29" s="4" t="s">
        <v>43</v>
      </c>
      <c r="B29" s="20" t="s">
        <v>44</v>
      </c>
      <c r="C29" s="2">
        <v>11499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200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820</v>
      </c>
      <c r="T29" s="2">
        <v>0</v>
      </c>
      <c r="U29" s="2">
        <v>0</v>
      </c>
      <c r="V29" s="2">
        <v>510</v>
      </c>
      <c r="W29" s="2">
        <v>566.79999999999995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13595.8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1481.86</v>
      </c>
      <c r="AP29" s="2">
        <v>0</v>
      </c>
      <c r="AQ29" s="2">
        <v>1481.86</v>
      </c>
      <c r="AR29" s="2">
        <v>0</v>
      </c>
      <c r="AS29" s="2">
        <v>0</v>
      </c>
      <c r="AT29" s="2">
        <v>0</v>
      </c>
      <c r="AU29" s="2">
        <v>0</v>
      </c>
      <c r="AV29" s="2">
        <v>1322.38</v>
      </c>
      <c r="AW29" s="2">
        <v>4736</v>
      </c>
      <c r="AX29" s="2">
        <v>0</v>
      </c>
      <c r="AY29" s="2">
        <v>0</v>
      </c>
      <c r="AZ29" s="2">
        <v>0</v>
      </c>
      <c r="BA29" s="2">
        <v>0</v>
      </c>
      <c r="BB29" s="2">
        <v>0.06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7540.3</v>
      </c>
      <c r="BM29" s="2">
        <v>6055.5</v>
      </c>
      <c r="BN29" s="2">
        <v>0</v>
      </c>
      <c r="BO29" s="2">
        <v>0</v>
      </c>
      <c r="BP29" s="2">
        <v>929.99</v>
      </c>
      <c r="BQ29" s="2">
        <v>338.31</v>
      </c>
      <c r="BR29" s="2">
        <v>0</v>
      </c>
      <c r="BS29" s="2">
        <v>1758.87</v>
      </c>
      <c r="BT29" s="2">
        <v>0</v>
      </c>
      <c r="BU29" s="2">
        <v>0</v>
      </c>
      <c r="BV29" s="2">
        <v>0</v>
      </c>
      <c r="BW29" s="2">
        <v>2097.1799999999998</v>
      </c>
    </row>
    <row r="30" spans="1:75" x14ac:dyDescent="0.2">
      <c r="A30" s="4" t="s">
        <v>45</v>
      </c>
      <c r="B30" s="20" t="s">
        <v>46</v>
      </c>
      <c r="C30" s="2">
        <v>9028.5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601</v>
      </c>
      <c r="T30" s="2">
        <v>0</v>
      </c>
      <c r="U30" s="2">
        <v>0</v>
      </c>
      <c r="V30" s="2">
        <v>361</v>
      </c>
      <c r="W30" s="2">
        <v>425.1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10415.6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910.34</v>
      </c>
      <c r="AP30" s="2">
        <v>0</v>
      </c>
      <c r="AQ30" s="2">
        <v>910.34</v>
      </c>
      <c r="AR30" s="2">
        <v>0</v>
      </c>
      <c r="AS30" s="2">
        <v>0</v>
      </c>
      <c r="AT30" s="2">
        <v>0</v>
      </c>
      <c r="AU30" s="2">
        <v>0</v>
      </c>
      <c r="AV30" s="2">
        <v>1038.28</v>
      </c>
      <c r="AW30" s="2">
        <v>0</v>
      </c>
      <c r="AX30" s="2">
        <v>3844.6</v>
      </c>
      <c r="AY30" s="2">
        <v>0</v>
      </c>
      <c r="AZ30" s="2">
        <v>0</v>
      </c>
      <c r="BA30" s="2">
        <v>0</v>
      </c>
      <c r="BB30" s="45">
        <v>-0.12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5793.1</v>
      </c>
      <c r="BM30" s="2">
        <v>4622.5</v>
      </c>
      <c r="BN30" s="2">
        <v>0</v>
      </c>
      <c r="BO30" s="2">
        <v>0</v>
      </c>
      <c r="BP30" s="2">
        <v>764.78</v>
      </c>
      <c r="BQ30" s="2">
        <v>222.38</v>
      </c>
      <c r="BR30" s="2">
        <v>0</v>
      </c>
      <c r="BS30" s="2">
        <v>1309.6099999999999</v>
      </c>
      <c r="BT30" s="2">
        <v>0</v>
      </c>
      <c r="BU30" s="2">
        <v>0</v>
      </c>
      <c r="BV30" s="2">
        <v>0</v>
      </c>
      <c r="BW30" s="2">
        <v>1531.99</v>
      </c>
    </row>
    <row r="31" spans="1:75" x14ac:dyDescent="0.2">
      <c r="A31" s="4" t="s">
        <v>47</v>
      </c>
      <c r="B31" s="20" t="s">
        <v>48</v>
      </c>
      <c r="C31" s="2">
        <v>10205.1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400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707.1</v>
      </c>
      <c r="T31" s="2">
        <v>0</v>
      </c>
      <c r="U31" s="2">
        <v>0</v>
      </c>
      <c r="V31" s="2">
        <v>484.2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12413.2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1256.5</v>
      </c>
      <c r="AP31" s="2">
        <v>0</v>
      </c>
      <c r="AQ31" s="2">
        <v>1256.5</v>
      </c>
      <c r="AR31" s="2">
        <v>0</v>
      </c>
      <c r="AS31" s="2">
        <v>0</v>
      </c>
      <c r="AT31" s="2">
        <v>0</v>
      </c>
      <c r="AU31" s="2">
        <v>0</v>
      </c>
      <c r="AV31" s="2">
        <v>1244.52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0.18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2501.1999999999998</v>
      </c>
      <c r="BM31" s="2">
        <v>9912</v>
      </c>
      <c r="BN31" s="2">
        <v>0</v>
      </c>
      <c r="BO31" s="2">
        <v>0</v>
      </c>
      <c r="BP31" s="2">
        <v>827.71</v>
      </c>
      <c r="BQ31" s="2">
        <v>266.55</v>
      </c>
      <c r="BR31" s="2">
        <v>0</v>
      </c>
      <c r="BS31" s="2">
        <v>1480.76</v>
      </c>
      <c r="BT31" s="2">
        <v>0</v>
      </c>
      <c r="BU31" s="2">
        <v>0</v>
      </c>
      <c r="BV31" s="2">
        <v>0</v>
      </c>
      <c r="BW31" s="2">
        <v>1747.31</v>
      </c>
    </row>
    <row r="32" spans="1:75" s="26" customFormat="1" x14ac:dyDescent="0.2">
      <c r="A32" s="11" t="s">
        <v>538</v>
      </c>
      <c r="C32" s="26" t="s">
        <v>39</v>
      </c>
      <c r="D32" s="26" t="s">
        <v>39</v>
      </c>
      <c r="E32" s="26" t="s">
        <v>39</v>
      </c>
      <c r="F32" s="26" t="s">
        <v>39</v>
      </c>
      <c r="G32" s="26" t="s">
        <v>39</v>
      </c>
      <c r="H32" s="26" t="s">
        <v>39</v>
      </c>
      <c r="I32" s="26" t="s">
        <v>39</v>
      </c>
      <c r="J32" s="26" t="s">
        <v>39</v>
      </c>
      <c r="K32" s="26" t="s">
        <v>39</v>
      </c>
      <c r="L32" s="26" t="s">
        <v>39</v>
      </c>
      <c r="M32" s="26" t="s">
        <v>39</v>
      </c>
      <c r="N32" s="26" t="s">
        <v>39</v>
      </c>
      <c r="O32" s="26" t="s">
        <v>39</v>
      </c>
      <c r="P32" s="26" t="s">
        <v>39</v>
      </c>
      <c r="Q32" s="26" t="s">
        <v>39</v>
      </c>
      <c r="R32" s="26" t="s">
        <v>39</v>
      </c>
      <c r="S32" s="26" t="s">
        <v>39</v>
      </c>
      <c r="T32" s="26" t="s">
        <v>39</v>
      </c>
      <c r="U32" s="26" t="s">
        <v>39</v>
      </c>
      <c r="V32" s="26" t="s">
        <v>39</v>
      </c>
      <c r="W32" s="26" t="s">
        <v>39</v>
      </c>
      <c r="X32" s="26" t="s">
        <v>39</v>
      </c>
      <c r="Y32" s="26" t="s">
        <v>39</v>
      </c>
      <c r="Z32" s="26" t="s">
        <v>39</v>
      </c>
      <c r="AA32" s="26" t="s">
        <v>39</v>
      </c>
      <c r="AB32" s="26" t="s">
        <v>39</v>
      </c>
      <c r="AC32" s="26" t="s">
        <v>39</v>
      </c>
      <c r="AD32" s="26" t="s">
        <v>39</v>
      </c>
      <c r="AE32" s="26" t="s">
        <v>39</v>
      </c>
      <c r="AF32" s="26" t="s">
        <v>39</v>
      </c>
      <c r="AG32" s="26" t="s">
        <v>39</v>
      </c>
      <c r="AH32" s="26" t="s">
        <v>39</v>
      </c>
      <c r="AI32" s="26" t="s">
        <v>39</v>
      </c>
      <c r="AJ32" s="26" t="s">
        <v>39</v>
      </c>
      <c r="AK32" s="26" t="s">
        <v>39</v>
      </c>
      <c r="AL32" s="26" t="s">
        <v>39</v>
      </c>
      <c r="AM32" s="26" t="s">
        <v>39</v>
      </c>
      <c r="AN32" s="26" t="s">
        <v>39</v>
      </c>
      <c r="AO32" s="26" t="s">
        <v>39</v>
      </c>
      <c r="AP32" s="26" t="s">
        <v>39</v>
      </c>
      <c r="AQ32" s="26" t="s">
        <v>39</v>
      </c>
      <c r="AR32" s="26" t="s">
        <v>39</v>
      </c>
      <c r="AS32" s="26" t="s">
        <v>39</v>
      </c>
      <c r="AT32" s="26" t="s">
        <v>39</v>
      </c>
      <c r="AU32" s="26" t="s">
        <v>39</v>
      </c>
      <c r="AV32" s="26" t="s">
        <v>39</v>
      </c>
      <c r="AW32" s="26" t="s">
        <v>39</v>
      </c>
      <c r="AX32" s="26" t="s">
        <v>39</v>
      </c>
      <c r="AY32" s="26" t="s">
        <v>39</v>
      </c>
      <c r="AZ32" s="26" t="s">
        <v>39</v>
      </c>
      <c r="BA32" s="26" t="s">
        <v>39</v>
      </c>
      <c r="BB32" s="26" t="s">
        <v>39</v>
      </c>
      <c r="BC32" s="26" t="s">
        <v>39</v>
      </c>
      <c r="BD32" s="26" t="s">
        <v>39</v>
      </c>
      <c r="BE32" s="26" t="s">
        <v>39</v>
      </c>
      <c r="BF32" s="26" t="s">
        <v>39</v>
      </c>
      <c r="BG32" s="26" t="s">
        <v>39</v>
      </c>
      <c r="BH32" s="26" t="s">
        <v>39</v>
      </c>
      <c r="BI32" s="26" t="s">
        <v>39</v>
      </c>
      <c r="BJ32" s="26" t="s">
        <v>39</v>
      </c>
      <c r="BK32" s="26" t="s">
        <v>39</v>
      </c>
      <c r="BL32" s="26" t="s">
        <v>39</v>
      </c>
      <c r="BM32" s="26" t="s">
        <v>39</v>
      </c>
      <c r="BN32" s="26" t="s">
        <v>39</v>
      </c>
      <c r="BO32" s="26" t="s">
        <v>39</v>
      </c>
      <c r="BP32" s="26" t="s">
        <v>39</v>
      </c>
      <c r="BQ32" s="26" t="s">
        <v>39</v>
      </c>
      <c r="BR32" s="26" t="s">
        <v>39</v>
      </c>
      <c r="BS32" s="26" t="s">
        <v>39</v>
      </c>
      <c r="BT32" s="26" t="s">
        <v>39</v>
      </c>
      <c r="BU32" s="26" t="s">
        <v>39</v>
      </c>
      <c r="BV32" s="26" t="s">
        <v>39</v>
      </c>
      <c r="BW32" s="26" t="s">
        <v>39</v>
      </c>
    </row>
    <row r="33" spans="1:75" x14ac:dyDescent="0.2">
      <c r="C33" s="15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1000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3681.1</v>
      </c>
      <c r="T33" s="15">
        <v>0</v>
      </c>
      <c r="U33" s="15">
        <v>0</v>
      </c>
      <c r="V33" s="15">
        <v>2631.2</v>
      </c>
      <c r="W33" s="15">
        <v>2580.6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63186.080000000002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6543.61</v>
      </c>
      <c r="AP33" s="15">
        <v>0</v>
      </c>
      <c r="AQ33" s="15">
        <v>6543.61</v>
      </c>
      <c r="AR33" s="15">
        <v>0</v>
      </c>
      <c r="AS33" s="15">
        <v>0</v>
      </c>
      <c r="AT33" s="15">
        <v>102.06</v>
      </c>
      <c r="AU33" s="15">
        <v>0</v>
      </c>
      <c r="AV33" s="15">
        <v>6129.24</v>
      </c>
      <c r="AW33" s="15">
        <v>4736</v>
      </c>
      <c r="AX33" s="15">
        <v>3844.6</v>
      </c>
      <c r="AY33" s="15">
        <v>0</v>
      </c>
      <c r="AZ33" s="15">
        <v>0</v>
      </c>
      <c r="BA33" s="15">
        <v>0</v>
      </c>
      <c r="BB33" s="15">
        <v>7.0000000000000007E-2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15">
        <v>21355.58</v>
      </c>
      <c r="BM33" s="15">
        <v>41830.5</v>
      </c>
      <c r="BN33" s="15">
        <v>0</v>
      </c>
      <c r="BO33" s="15">
        <v>0</v>
      </c>
      <c r="BP33" s="15">
        <v>4164.2299999999996</v>
      </c>
      <c r="BQ33" s="15">
        <v>1350.73</v>
      </c>
      <c r="BR33" s="15">
        <v>0</v>
      </c>
      <c r="BS33" s="15">
        <v>7473.56</v>
      </c>
      <c r="BT33" s="15">
        <v>0</v>
      </c>
      <c r="BU33" s="15">
        <v>0</v>
      </c>
      <c r="BV33" s="15">
        <v>0</v>
      </c>
      <c r="BW33" s="15">
        <v>8824.2900000000009</v>
      </c>
    </row>
    <row r="35" spans="1:75" x14ac:dyDescent="0.2">
      <c r="A35" s="10" t="s">
        <v>49</v>
      </c>
    </row>
    <row r="36" spans="1:75" x14ac:dyDescent="0.2">
      <c r="A36" s="4" t="s">
        <v>50</v>
      </c>
      <c r="B36" s="20" t="s">
        <v>51</v>
      </c>
      <c r="C36" s="2">
        <v>8606.4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603</v>
      </c>
      <c r="T36" s="2">
        <v>0</v>
      </c>
      <c r="U36" s="2">
        <v>0</v>
      </c>
      <c r="V36" s="2">
        <v>378</v>
      </c>
      <c r="W36" s="2">
        <v>850.2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10437.6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913.86</v>
      </c>
      <c r="AP36" s="2">
        <v>0</v>
      </c>
      <c r="AQ36" s="2">
        <v>913.86</v>
      </c>
      <c r="AR36" s="2">
        <v>0</v>
      </c>
      <c r="AS36" s="2">
        <v>0</v>
      </c>
      <c r="AT36" s="2">
        <v>0</v>
      </c>
      <c r="AU36" s="2">
        <v>0</v>
      </c>
      <c r="AV36" s="2">
        <v>989.74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1903.6</v>
      </c>
      <c r="BM36" s="2">
        <v>8534</v>
      </c>
      <c r="BN36" s="2">
        <v>0</v>
      </c>
      <c r="BO36" s="2">
        <v>0</v>
      </c>
      <c r="BP36" s="2">
        <v>778.77</v>
      </c>
      <c r="BQ36" s="2">
        <v>232.21</v>
      </c>
      <c r="BR36" s="2">
        <v>0</v>
      </c>
      <c r="BS36" s="2">
        <v>1347.67</v>
      </c>
      <c r="BT36" s="2">
        <v>0</v>
      </c>
      <c r="BU36" s="2">
        <v>0</v>
      </c>
      <c r="BV36" s="2">
        <v>0</v>
      </c>
      <c r="BW36" s="2">
        <v>1579.88</v>
      </c>
    </row>
    <row r="37" spans="1:75" x14ac:dyDescent="0.2">
      <c r="A37" s="4" t="s">
        <v>52</v>
      </c>
      <c r="B37" s="20" t="s">
        <v>53</v>
      </c>
      <c r="C37" s="2">
        <v>12266.1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774.5</v>
      </c>
      <c r="T37" s="2">
        <v>0</v>
      </c>
      <c r="U37" s="2">
        <v>0</v>
      </c>
      <c r="V37" s="2">
        <v>508</v>
      </c>
      <c r="W37" s="2">
        <v>708.5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14257.4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1623.18</v>
      </c>
      <c r="AP37" s="2">
        <v>0</v>
      </c>
      <c r="AQ37" s="2">
        <v>1623.18</v>
      </c>
      <c r="AR37" s="2">
        <v>0</v>
      </c>
      <c r="AS37" s="2">
        <v>0</v>
      </c>
      <c r="AT37" s="2">
        <v>0</v>
      </c>
      <c r="AU37" s="2">
        <v>0</v>
      </c>
      <c r="AV37" s="2">
        <v>1410.64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45">
        <v>-0.42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3033.4</v>
      </c>
      <c r="BM37" s="2">
        <v>11224</v>
      </c>
      <c r="BN37" s="2">
        <v>0</v>
      </c>
      <c r="BO37" s="2">
        <v>0</v>
      </c>
      <c r="BP37" s="2">
        <v>910.99</v>
      </c>
      <c r="BQ37" s="2">
        <v>324.98</v>
      </c>
      <c r="BR37" s="2">
        <v>0</v>
      </c>
      <c r="BS37" s="2">
        <v>1707.19</v>
      </c>
      <c r="BT37" s="2">
        <v>0</v>
      </c>
      <c r="BU37" s="2">
        <v>0</v>
      </c>
      <c r="BV37" s="2">
        <v>0</v>
      </c>
      <c r="BW37" s="2">
        <v>2032.17</v>
      </c>
    </row>
    <row r="38" spans="1:75" x14ac:dyDescent="0.2">
      <c r="A38" s="4" t="s">
        <v>54</v>
      </c>
      <c r="B38" s="20" t="s">
        <v>55</v>
      </c>
      <c r="C38" s="2">
        <v>11075.7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801</v>
      </c>
      <c r="T38" s="2">
        <v>0</v>
      </c>
      <c r="U38" s="2">
        <v>0</v>
      </c>
      <c r="V38" s="2">
        <v>539</v>
      </c>
      <c r="W38" s="2">
        <v>850.2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13214.04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1400.69</v>
      </c>
      <c r="AP38" s="2">
        <v>0</v>
      </c>
      <c r="AQ38" s="2">
        <v>1400.69</v>
      </c>
      <c r="AR38" s="2">
        <v>0</v>
      </c>
      <c r="AS38" s="2">
        <v>0</v>
      </c>
      <c r="AT38" s="2">
        <v>111.58</v>
      </c>
      <c r="AU38" s="2">
        <v>0</v>
      </c>
      <c r="AV38" s="2">
        <v>1273.72</v>
      </c>
      <c r="AW38" s="2">
        <v>4748</v>
      </c>
      <c r="AX38" s="2">
        <v>0</v>
      </c>
      <c r="AY38" s="2">
        <v>0</v>
      </c>
      <c r="AZ38" s="2">
        <v>0</v>
      </c>
      <c r="BA38" s="2">
        <v>0</v>
      </c>
      <c r="BB38" s="2">
        <v>7.0000000000000007E-2</v>
      </c>
      <c r="BC38" s="2">
        <v>0</v>
      </c>
      <c r="BD38" s="2">
        <v>0</v>
      </c>
      <c r="BE38" s="2">
        <v>0</v>
      </c>
      <c r="BF38" s="2">
        <v>0</v>
      </c>
      <c r="BG38" s="2">
        <v>828.48</v>
      </c>
      <c r="BH38" s="2">
        <v>0</v>
      </c>
      <c r="BI38" s="2">
        <v>0</v>
      </c>
      <c r="BJ38" s="2">
        <v>0</v>
      </c>
      <c r="BK38" s="2">
        <v>0</v>
      </c>
      <c r="BL38" s="2">
        <v>8362.5400000000009</v>
      </c>
      <c r="BM38" s="2">
        <v>4851.5</v>
      </c>
      <c r="BN38" s="2">
        <v>0</v>
      </c>
      <c r="BO38" s="2">
        <v>0</v>
      </c>
      <c r="BP38" s="2">
        <v>836.63</v>
      </c>
      <c r="BQ38" s="2">
        <v>272.8</v>
      </c>
      <c r="BR38" s="2">
        <v>0</v>
      </c>
      <c r="BS38" s="2">
        <v>1504.99</v>
      </c>
      <c r="BT38" s="2">
        <v>0</v>
      </c>
      <c r="BU38" s="2">
        <v>0</v>
      </c>
      <c r="BV38" s="2">
        <v>0</v>
      </c>
      <c r="BW38" s="2">
        <v>1777.79</v>
      </c>
    </row>
    <row r="39" spans="1:75" x14ac:dyDescent="0.2">
      <c r="A39" s="4" t="s">
        <v>56</v>
      </c>
      <c r="B39" s="20" t="s">
        <v>57</v>
      </c>
      <c r="C39" s="2">
        <v>12197.1</v>
      </c>
      <c r="D39" s="2">
        <v>0</v>
      </c>
      <c r="E39" s="2">
        <v>406.57</v>
      </c>
      <c r="F39" s="2">
        <v>0</v>
      </c>
      <c r="G39" s="2">
        <v>0</v>
      </c>
      <c r="H39" s="2">
        <v>0</v>
      </c>
      <c r="I39" s="2">
        <v>813.14</v>
      </c>
      <c r="J39" s="2">
        <v>0</v>
      </c>
      <c r="K39" s="2">
        <v>0</v>
      </c>
      <c r="L39" s="2">
        <v>200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815</v>
      </c>
      <c r="T39" s="2">
        <v>0</v>
      </c>
      <c r="U39" s="2">
        <v>0</v>
      </c>
      <c r="V39" s="2">
        <v>496</v>
      </c>
      <c r="W39" s="2">
        <v>850.2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15778.01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1861.13</v>
      </c>
      <c r="AP39" s="2">
        <v>0</v>
      </c>
      <c r="AQ39" s="2">
        <v>1861.13</v>
      </c>
      <c r="AR39" s="2">
        <v>0</v>
      </c>
      <c r="AS39" s="2">
        <v>0</v>
      </c>
      <c r="AT39" s="2">
        <v>121.98</v>
      </c>
      <c r="AU39" s="2">
        <v>0</v>
      </c>
      <c r="AV39" s="2">
        <v>1402.68</v>
      </c>
      <c r="AW39" s="2">
        <v>4035.08</v>
      </c>
      <c r="AX39" s="2">
        <v>0</v>
      </c>
      <c r="AY39" s="2">
        <v>0</v>
      </c>
      <c r="AZ39" s="2">
        <v>0</v>
      </c>
      <c r="BA39" s="2">
        <v>0</v>
      </c>
      <c r="BB39" s="2">
        <v>0.14000000000000001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7421.01</v>
      </c>
      <c r="BM39" s="2">
        <v>8357</v>
      </c>
      <c r="BN39" s="2">
        <v>0</v>
      </c>
      <c r="BO39" s="2">
        <v>0</v>
      </c>
      <c r="BP39" s="2">
        <v>982.46</v>
      </c>
      <c r="BQ39" s="2">
        <v>375.14</v>
      </c>
      <c r="BR39" s="2">
        <v>0</v>
      </c>
      <c r="BS39" s="2">
        <v>1901.54</v>
      </c>
      <c r="BT39" s="2">
        <v>0</v>
      </c>
      <c r="BU39" s="2">
        <v>0</v>
      </c>
      <c r="BV39" s="2">
        <v>0</v>
      </c>
      <c r="BW39" s="2">
        <v>2276.6799999999998</v>
      </c>
    </row>
    <row r="40" spans="1:75" x14ac:dyDescent="0.2">
      <c r="A40" s="4" t="s">
        <v>58</v>
      </c>
      <c r="B40" s="20" t="s">
        <v>59</v>
      </c>
      <c r="C40" s="2">
        <v>11075.7</v>
      </c>
      <c r="D40" s="2">
        <v>0</v>
      </c>
      <c r="E40" s="2">
        <v>0</v>
      </c>
      <c r="F40" s="2">
        <v>0</v>
      </c>
      <c r="G40" s="2">
        <v>0</v>
      </c>
      <c r="H40" s="2">
        <v>738.38</v>
      </c>
      <c r="I40" s="2">
        <v>0</v>
      </c>
      <c r="J40" s="2">
        <v>0</v>
      </c>
      <c r="K40" s="2">
        <v>0</v>
      </c>
      <c r="L40" s="2">
        <v>200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801</v>
      </c>
      <c r="T40" s="2">
        <v>0</v>
      </c>
      <c r="U40" s="2">
        <v>0</v>
      </c>
      <c r="V40" s="2">
        <v>503.11</v>
      </c>
      <c r="W40" s="2">
        <v>708.5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13288.31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1418.81</v>
      </c>
      <c r="AP40" s="2">
        <v>0</v>
      </c>
      <c r="AQ40" s="2">
        <v>1418.81</v>
      </c>
      <c r="AR40" s="2">
        <v>0</v>
      </c>
      <c r="AS40" s="2">
        <v>0</v>
      </c>
      <c r="AT40" s="2">
        <v>111.52</v>
      </c>
      <c r="AU40" s="2">
        <v>0</v>
      </c>
      <c r="AV40" s="2">
        <v>1273.6600000000001</v>
      </c>
      <c r="AW40" s="2">
        <v>1342</v>
      </c>
      <c r="AX40" s="2">
        <v>0</v>
      </c>
      <c r="AY40" s="2">
        <v>0</v>
      </c>
      <c r="AZ40" s="2">
        <v>0</v>
      </c>
      <c r="BA40" s="2">
        <v>0</v>
      </c>
      <c r="BB40" s="2">
        <v>0.32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4146.3100000000004</v>
      </c>
      <c r="BM40" s="2">
        <v>9142</v>
      </c>
      <c r="BN40" s="2">
        <v>0</v>
      </c>
      <c r="BO40" s="2">
        <v>0</v>
      </c>
      <c r="BP40" s="2">
        <v>819.46</v>
      </c>
      <c r="BQ40" s="2">
        <v>300.43</v>
      </c>
      <c r="BR40" s="2">
        <v>0</v>
      </c>
      <c r="BS40" s="2">
        <v>1508</v>
      </c>
      <c r="BT40" s="2">
        <v>0</v>
      </c>
      <c r="BU40" s="2">
        <v>0</v>
      </c>
      <c r="BV40" s="2">
        <v>0</v>
      </c>
      <c r="BW40" s="2">
        <v>1808.43</v>
      </c>
    </row>
    <row r="41" spans="1:75" x14ac:dyDescent="0.2">
      <c r="A41" s="4" t="s">
        <v>60</v>
      </c>
      <c r="B41" s="20" t="s">
        <v>61</v>
      </c>
      <c r="C41" s="2">
        <v>12197.1</v>
      </c>
      <c r="D41" s="2">
        <v>0</v>
      </c>
      <c r="E41" s="2">
        <v>406.57</v>
      </c>
      <c r="F41" s="2">
        <v>0</v>
      </c>
      <c r="G41" s="2">
        <v>0</v>
      </c>
      <c r="H41" s="2">
        <v>813.14</v>
      </c>
      <c r="I41" s="2">
        <v>813.14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815</v>
      </c>
      <c r="T41" s="2">
        <v>0</v>
      </c>
      <c r="U41" s="2">
        <v>0</v>
      </c>
      <c r="V41" s="2">
        <v>446.36</v>
      </c>
      <c r="W41" s="2">
        <v>708.5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14980.1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1690.7</v>
      </c>
      <c r="AP41" s="2">
        <v>0</v>
      </c>
      <c r="AQ41" s="2">
        <v>1690.7</v>
      </c>
      <c r="AR41" s="2">
        <v>0</v>
      </c>
      <c r="AS41" s="2">
        <v>0</v>
      </c>
      <c r="AT41" s="2">
        <v>121.98</v>
      </c>
      <c r="AU41" s="2">
        <v>0</v>
      </c>
      <c r="AV41" s="2">
        <v>1402.68</v>
      </c>
      <c r="AW41" s="2">
        <v>4972</v>
      </c>
      <c r="AX41" s="2">
        <v>0</v>
      </c>
      <c r="AY41" s="2">
        <v>0</v>
      </c>
      <c r="AZ41" s="2">
        <v>0</v>
      </c>
      <c r="BA41" s="2">
        <v>0</v>
      </c>
      <c r="BB41" s="2">
        <v>0.24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8187.6</v>
      </c>
      <c r="BM41" s="2">
        <v>6792.5</v>
      </c>
      <c r="BN41" s="2">
        <v>0</v>
      </c>
      <c r="BO41" s="2">
        <v>0</v>
      </c>
      <c r="BP41" s="2">
        <v>819.48</v>
      </c>
      <c r="BQ41" s="2">
        <v>281.04000000000002</v>
      </c>
      <c r="BR41" s="2">
        <v>0</v>
      </c>
      <c r="BS41" s="2">
        <v>1460.54</v>
      </c>
      <c r="BT41" s="2">
        <v>0</v>
      </c>
      <c r="BU41" s="2">
        <v>0</v>
      </c>
      <c r="BV41" s="2">
        <v>0</v>
      </c>
      <c r="BW41" s="2">
        <v>1741.58</v>
      </c>
    </row>
    <row r="42" spans="1:75" x14ac:dyDescent="0.2">
      <c r="A42" s="4" t="s">
        <v>62</v>
      </c>
      <c r="B42" s="20" t="s">
        <v>63</v>
      </c>
      <c r="C42" s="2">
        <v>12197.1</v>
      </c>
      <c r="D42" s="2">
        <v>0</v>
      </c>
      <c r="E42" s="2">
        <v>1575.46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815</v>
      </c>
      <c r="T42" s="2">
        <v>0</v>
      </c>
      <c r="U42" s="2">
        <v>0</v>
      </c>
      <c r="V42" s="2">
        <v>496</v>
      </c>
      <c r="W42" s="2">
        <v>708.5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15792.06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1831.57</v>
      </c>
      <c r="AP42" s="2">
        <v>0</v>
      </c>
      <c r="AQ42" s="2">
        <v>1831.57</v>
      </c>
      <c r="AR42" s="2">
        <v>0</v>
      </c>
      <c r="AS42" s="2">
        <v>0</v>
      </c>
      <c r="AT42" s="2">
        <v>121.98</v>
      </c>
      <c r="AU42" s="2">
        <v>0</v>
      </c>
      <c r="AV42" s="2">
        <v>1402.68</v>
      </c>
      <c r="AW42" s="2">
        <v>4972</v>
      </c>
      <c r="AX42" s="2">
        <v>0</v>
      </c>
      <c r="AY42" s="2">
        <v>0</v>
      </c>
      <c r="AZ42" s="2">
        <v>0</v>
      </c>
      <c r="BA42" s="2">
        <v>0</v>
      </c>
      <c r="BB42" s="2">
        <v>0.33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8328.56</v>
      </c>
      <c r="BM42" s="2">
        <v>7463.5</v>
      </c>
      <c r="BN42" s="2">
        <v>0</v>
      </c>
      <c r="BO42" s="2">
        <v>0</v>
      </c>
      <c r="BP42" s="2">
        <v>973.39</v>
      </c>
      <c r="BQ42" s="2">
        <v>368.78</v>
      </c>
      <c r="BR42" s="2">
        <v>0</v>
      </c>
      <c r="BS42" s="2">
        <v>1876.88</v>
      </c>
      <c r="BT42" s="2">
        <v>0</v>
      </c>
      <c r="BU42" s="2">
        <v>0</v>
      </c>
      <c r="BV42" s="2">
        <v>0</v>
      </c>
      <c r="BW42" s="2">
        <v>2245.66</v>
      </c>
    </row>
    <row r="43" spans="1:75" x14ac:dyDescent="0.2">
      <c r="A43" s="4" t="s">
        <v>64</v>
      </c>
      <c r="B43" s="20" t="s">
        <v>65</v>
      </c>
      <c r="C43" s="2">
        <v>11075.7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1476.76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801</v>
      </c>
      <c r="T43" s="2">
        <v>0</v>
      </c>
      <c r="U43" s="2">
        <v>0</v>
      </c>
      <c r="V43" s="2">
        <v>539</v>
      </c>
      <c r="W43" s="2">
        <v>425.1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14317.56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1478.3</v>
      </c>
      <c r="AP43" s="2">
        <v>0</v>
      </c>
      <c r="AQ43" s="2">
        <v>1478.3</v>
      </c>
      <c r="AR43" s="2">
        <v>0</v>
      </c>
      <c r="AS43" s="2">
        <v>0</v>
      </c>
      <c r="AT43" s="2">
        <v>110.76</v>
      </c>
      <c r="AU43" s="2">
        <v>531.22</v>
      </c>
      <c r="AV43" s="2">
        <v>1273.6600000000001</v>
      </c>
      <c r="AW43" s="2">
        <v>912</v>
      </c>
      <c r="AX43" s="2">
        <v>0</v>
      </c>
      <c r="AY43" s="2">
        <v>0</v>
      </c>
      <c r="AZ43" s="2">
        <v>0</v>
      </c>
      <c r="BA43" s="2">
        <v>4626.62</v>
      </c>
      <c r="BB43" s="45">
        <v>-0.26</v>
      </c>
      <c r="BC43" s="2">
        <v>0</v>
      </c>
      <c r="BD43" s="2">
        <v>0</v>
      </c>
      <c r="BE43" s="2">
        <v>0</v>
      </c>
      <c r="BF43" s="2">
        <v>0</v>
      </c>
      <c r="BG43" s="2">
        <v>2678.76</v>
      </c>
      <c r="BH43" s="2">
        <v>0</v>
      </c>
      <c r="BI43" s="2">
        <v>0</v>
      </c>
      <c r="BJ43" s="2">
        <v>0</v>
      </c>
      <c r="BK43" s="2">
        <v>0</v>
      </c>
      <c r="BL43" s="2">
        <v>11611.06</v>
      </c>
      <c r="BM43" s="2">
        <v>2706.5</v>
      </c>
      <c r="BN43" s="2">
        <v>0</v>
      </c>
      <c r="BO43" s="2">
        <v>0</v>
      </c>
      <c r="BP43" s="2">
        <v>836.63</v>
      </c>
      <c r="BQ43" s="2">
        <v>272.8</v>
      </c>
      <c r="BR43" s="2">
        <v>0</v>
      </c>
      <c r="BS43" s="2">
        <v>1504.99</v>
      </c>
      <c r="BT43" s="2">
        <v>0</v>
      </c>
      <c r="BU43" s="2">
        <v>0</v>
      </c>
      <c r="BV43" s="2">
        <v>0</v>
      </c>
      <c r="BW43" s="2">
        <v>1777.79</v>
      </c>
    </row>
    <row r="44" spans="1:75" x14ac:dyDescent="0.2">
      <c r="A44" s="4" t="s">
        <v>66</v>
      </c>
      <c r="B44" s="20" t="s">
        <v>67</v>
      </c>
      <c r="C44" s="2">
        <v>12657.9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1687.72</v>
      </c>
      <c r="J44" s="2">
        <v>0</v>
      </c>
      <c r="K44" s="2">
        <v>0</v>
      </c>
      <c r="L44" s="2">
        <v>200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915</v>
      </c>
      <c r="T44" s="2">
        <v>0</v>
      </c>
      <c r="U44" s="2">
        <v>0</v>
      </c>
      <c r="V44" s="2">
        <v>616</v>
      </c>
      <c r="W44" s="2">
        <v>425.1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16501.72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1922.32</v>
      </c>
      <c r="AP44" s="2">
        <v>0</v>
      </c>
      <c r="AQ44" s="2">
        <v>1922.32</v>
      </c>
      <c r="AR44" s="2">
        <v>0</v>
      </c>
      <c r="AS44" s="2">
        <v>0</v>
      </c>
      <c r="AT44" s="2">
        <v>126.58</v>
      </c>
      <c r="AU44" s="2">
        <v>0</v>
      </c>
      <c r="AV44" s="2">
        <v>1455.66</v>
      </c>
      <c r="AW44" s="2">
        <v>6168</v>
      </c>
      <c r="AX44" s="2">
        <v>0</v>
      </c>
      <c r="AY44" s="2">
        <v>0</v>
      </c>
      <c r="AZ44" s="2">
        <v>0</v>
      </c>
      <c r="BA44" s="2">
        <v>0</v>
      </c>
      <c r="BB44" s="45">
        <v>-0.16</v>
      </c>
      <c r="BC44" s="2">
        <v>0</v>
      </c>
      <c r="BD44" s="2">
        <v>0</v>
      </c>
      <c r="BE44" s="2">
        <v>0</v>
      </c>
      <c r="BF44" s="2">
        <v>0</v>
      </c>
      <c r="BG44" s="2">
        <v>1210.32</v>
      </c>
      <c r="BH44" s="2">
        <v>0</v>
      </c>
      <c r="BI44" s="2">
        <v>0</v>
      </c>
      <c r="BJ44" s="2">
        <v>0</v>
      </c>
      <c r="BK44" s="2">
        <v>0</v>
      </c>
      <c r="BL44" s="2">
        <v>10882.72</v>
      </c>
      <c r="BM44" s="2">
        <v>5619</v>
      </c>
      <c r="BN44" s="2">
        <v>0</v>
      </c>
      <c r="BO44" s="2">
        <v>0</v>
      </c>
      <c r="BP44" s="2">
        <v>892.16</v>
      </c>
      <c r="BQ44" s="2">
        <v>311.77999999999997</v>
      </c>
      <c r="BR44" s="2">
        <v>0</v>
      </c>
      <c r="BS44" s="2">
        <v>1656</v>
      </c>
      <c r="BT44" s="2">
        <v>0</v>
      </c>
      <c r="BU44" s="2">
        <v>0</v>
      </c>
      <c r="BV44" s="2">
        <v>0</v>
      </c>
      <c r="BW44" s="2">
        <v>1967.78</v>
      </c>
    </row>
    <row r="45" spans="1:75" x14ac:dyDescent="0.2">
      <c r="A45" s="4" t="s">
        <v>68</v>
      </c>
      <c r="B45" s="20" t="s">
        <v>69</v>
      </c>
      <c r="C45" s="2">
        <v>12657.9</v>
      </c>
      <c r="D45" s="2">
        <v>0</v>
      </c>
      <c r="E45" s="2">
        <v>0</v>
      </c>
      <c r="F45" s="2">
        <v>0</v>
      </c>
      <c r="G45" s="2">
        <v>0</v>
      </c>
      <c r="H45" s="2">
        <v>1687.72</v>
      </c>
      <c r="I45" s="2">
        <v>0</v>
      </c>
      <c r="J45" s="2">
        <v>0</v>
      </c>
      <c r="K45" s="2">
        <v>0</v>
      </c>
      <c r="L45" s="2">
        <v>200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915</v>
      </c>
      <c r="T45" s="2">
        <v>0</v>
      </c>
      <c r="U45" s="2">
        <v>0</v>
      </c>
      <c r="V45" s="2">
        <v>533.83000000000004</v>
      </c>
      <c r="W45" s="2">
        <v>283.39999999999998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14590.13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1373.78</v>
      </c>
      <c r="AP45" s="2">
        <v>0</v>
      </c>
      <c r="AQ45" s="2">
        <v>1373.78</v>
      </c>
      <c r="AR45" s="2">
        <v>0</v>
      </c>
      <c r="AS45" s="2">
        <v>0</v>
      </c>
      <c r="AT45" s="2">
        <v>126.58</v>
      </c>
      <c r="AU45" s="2">
        <v>0</v>
      </c>
      <c r="AV45" s="2">
        <v>1455.66</v>
      </c>
      <c r="AW45" s="2">
        <v>5970</v>
      </c>
      <c r="AX45" s="2">
        <v>0</v>
      </c>
      <c r="AY45" s="2">
        <v>0</v>
      </c>
      <c r="AZ45" s="2">
        <v>0</v>
      </c>
      <c r="BA45" s="2">
        <v>0</v>
      </c>
      <c r="BB45" s="2">
        <v>0.09</v>
      </c>
      <c r="BC45" s="2">
        <v>0</v>
      </c>
      <c r="BD45" s="2">
        <v>0</v>
      </c>
      <c r="BE45" s="2">
        <v>0</v>
      </c>
      <c r="BF45" s="2">
        <v>0</v>
      </c>
      <c r="BG45" s="2">
        <v>718.02</v>
      </c>
      <c r="BH45" s="2">
        <v>0</v>
      </c>
      <c r="BI45" s="2">
        <v>0</v>
      </c>
      <c r="BJ45" s="2">
        <v>0</v>
      </c>
      <c r="BK45" s="2">
        <v>0</v>
      </c>
      <c r="BL45" s="2">
        <v>9644.1299999999992</v>
      </c>
      <c r="BM45" s="2">
        <v>4946</v>
      </c>
      <c r="BN45" s="2">
        <v>0</v>
      </c>
      <c r="BO45" s="2">
        <v>0</v>
      </c>
      <c r="BP45" s="2">
        <v>748.27</v>
      </c>
      <c r="BQ45" s="2">
        <v>311.77999999999997</v>
      </c>
      <c r="BR45" s="2">
        <v>0</v>
      </c>
      <c r="BS45" s="2">
        <v>1388.91</v>
      </c>
      <c r="BT45" s="2">
        <v>0</v>
      </c>
      <c r="BU45" s="2">
        <v>0</v>
      </c>
      <c r="BV45" s="2">
        <v>0</v>
      </c>
      <c r="BW45" s="2">
        <v>1700.69</v>
      </c>
    </row>
    <row r="46" spans="1:75" x14ac:dyDescent="0.2">
      <c r="A46" s="4" t="s">
        <v>70</v>
      </c>
      <c r="B46" s="20" t="s">
        <v>71</v>
      </c>
      <c r="C46" s="2">
        <v>12197.1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1626.28</v>
      </c>
      <c r="J46" s="2">
        <v>0</v>
      </c>
      <c r="K46" s="2">
        <v>0</v>
      </c>
      <c r="L46" s="2">
        <v>400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864</v>
      </c>
      <c r="T46" s="2">
        <v>0</v>
      </c>
      <c r="U46" s="2">
        <v>0</v>
      </c>
      <c r="V46" s="2">
        <v>582</v>
      </c>
      <c r="W46" s="2">
        <v>283.39999999999998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15952.78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1811.62</v>
      </c>
      <c r="AP46" s="2">
        <v>0</v>
      </c>
      <c r="AQ46" s="2">
        <v>1811.62</v>
      </c>
      <c r="AR46" s="2">
        <v>0</v>
      </c>
      <c r="AS46" s="2">
        <v>0</v>
      </c>
      <c r="AT46" s="2">
        <v>121.98</v>
      </c>
      <c r="AU46" s="2">
        <v>0</v>
      </c>
      <c r="AV46" s="2">
        <v>1402.66</v>
      </c>
      <c r="AW46" s="2">
        <v>1000</v>
      </c>
      <c r="AX46" s="2">
        <v>3822.8</v>
      </c>
      <c r="AY46" s="2">
        <v>0</v>
      </c>
      <c r="AZ46" s="2">
        <v>200</v>
      </c>
      <c r="BA46" s="2">
        <v>1046.1199999999999</v>
      </c>
      <c r="BB46" s="2">
        <v>0.1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9405.2800000000007</v>
      </c>
      <c r="BM46" s="2">
        <v>6547.5</v>
      </c>
      <c r="BN46" s="2">
        <v>0</v>
      </c>
      <c r="BO46" s="2">
        <v>0</v>
      </c>
      <c r="BP46" s="2">
        <v>875.99</v>
      </c>
      <c r="BQ46" s="2">
        <v>300.43</v>
      </c>
      <c r="BR46" s="2">
        <v>0</v>
      </c>
      <c r="BS46" s="2">
        <v>1612.01</v>
      </c>
      <c r="BT46" s="2">
        <v>0</v>
      </c>
      <c r="BU46" s="2">
        <v>0</v>
      </c>
      <c r="BV46" s="2">
        <v>0</v>
      </c>
      <c r="BW46" s="2">
        <v>1912.44</v>
      </c>
    </row>
    <row r="47" spans="1:75" x14ac:dyDescent="0.2">
      <c r="A47" s="4" t="s">
        <v>72</v>
      </c>
      <c r="B47" s="20" t="s">
        <v>73</v>
      </c>
      <c r="C47" s="2">
        <v>11075.7</v>
      </c>
      <c r="D47" s="2">
        <v>0</v>
      </c>
      <c r="E47" s="2">
        <v>0</v>
      </c>
      <c r="F47" s="2">
        <v>0</v>
      </c>
      <c r="G47" s="2">
        <v>0</v>
      </c>
      <c r="H47" s="2">
        <v>2584.33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801</v>
      </c>
      <c r="T47" s="2">
        <v>0</v>
      </c>
      <c r="U47" s="2">
        <v>0</v>
      </c>
      <c r="V47" s="2">
        <v>413.18</v>
      </c>
      <c r="W47" s="2">
        <v>283.39999999999998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12573.28</v>
      </c>
      <c r="AI47" s="2">
        <v>0</v>
      </c>
      <c r="AJ47" s="2">
        <v>0</v>
      </c>
      <c r="AK47" s="2">
        <v>0</v>
      </c>
      <c r="AL47" s="2">
        <v>0</v>
      </c>
      <c r="AM47" s="45">
        <v>-107.37</v>
      </c>
      <c r="AN47" s="2">
        <v>0</v>
      </c>
      <c r="AO47" s="2">
        <v>914.65</v>
      </c>
      <c r="AP47" s="2">
        <v>0</v>
      </c>
      <c r="AQ47" s="2">
        <v>807.28</v>
      </c>
      <c r="AR47" s="2">
        <v>0</v>
      </c>
      <c r="AS47" s="2">
        <v>0</v>
      </c>
      <c r="AT47" s="2">
        <v>111.5</v>
      </c>
      <c r="AU47" s="2">
        <v>0</v>
      </c>
      <c r="AV47" s="2">
        <v>1273.6600000000001</v>
      </c>
      <c r="AW47" s="2">
        <v>5296</v>
      </c>
      <c r="AX47" s="2">
        <v>0</v>
      </c>
      <c r="AY47" s="2">
        <v>0</v>
      </c>
      <c r="AZ47" s="2">
        <v>0</v>
      </c>
      <c r="BA47" s="2">
        <v>0</v>
      </c>
      <c r="BB47" s="45">
        <v>-0.16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7488.28</v>
      </c>
      <c r="BM47" s="2">
        <v>5085</v>
      </c>
      <c r="BN47" s="2">
        <v>0</v>
      </c>
      <c r="BO47" s="2">
        <v>0</v>
      </c>
      <c r="BP47" s="2">
        <v>683.39</v>
      </c>
      <c r="BQ47" s="2">
        <v>332.07</v>
      </c>
      <c r="BR47" s="2">
        <v>0</v>
      </c>
      <c r="BS47" s="2">
        <v>1287</v>
      </c>
      <c r="BT47" s="2">
        <v>0</v>
      </c>
      <c r="BU47" s="2">
        <v>0</v>
      </c>
      <c r="BV47" s="2">
        <v>0</v>
      </c>
      <c r="BW47" s="2">
        <v>1619.07</v>
      </c>
    </row>
    <row r="48" spans="1:75" x14ac:dyDescent="0.2">
      <c r="A48" s="4" t="s">
        <v>548</v>
      </c>
      <c r="B48" s="20" t="s">
        <v>549</v>
      </c>
      <c r="C48" s="2">
        <v>8123.1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564</v>
      </c>
      <c r="T48" s="2">
        <v>0</v>
      </c>
      <c r="U48" s="2">
        <v>0</v>
      </c>
      <c r="V48" s="2">
        <v>340.22</v>
      </c>
      <c r="W48" s="2">
        <v>283.39999999999998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8706.18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676.86</v>
      </c>
      <c r="AP48" s="2">
        <v>0</v>
      </c>
      <c r="AQ48" s="2">
        <v>676.86</v>
      </c>
      <c r="AR48" s="2">
        <v>0</v>
      </c>
      <c r="AS48" s="2">
        <v>0</v>
      </c>
      <c r="AT48" s="2">
        <v>0</v>
      </c>
      <c r="AU48" s="2">
        <v>0</v>
      </c>
      <c r="AV48" s="2">
        <v>901.32</v>
      </c>
      <c r="AW48" s="2">
        <v>0</v>
      </c>
      <c r="AX48" s="2">
        <v>2613.8200000000002</v>
      </c>
      <c r="AY48" s="2">
        <v>0</v>
      </c>
      <c r="AZ48" s="2">
        <v>0</v>
      </c>
      <c r="BA48" s="2">
        <v>1531.28</v>
      </c>
      <c r="BB48" s="2">
        <v>0.4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5723.68</v>
      </c>
      <c r="BM48" s="2">
        <v>2982.5</v>
      </c>
      <c r="BN48" s="2">
        <v>0</v>
      </c>
      <c r="BO48" s="2">
        <v>0</v>
      </c>
      <c r="BP48" s="2">
        <v>739.12</v>
      </c>
      <c r="BQ48" s="2">
        <v>191.19</v>
      </c>
      <c r="BR48" s="2">
        <v>0</v>
      </c>
      <c r="BS48" s="2">
        <v>1207.53</v>
      </c>
      <c r="BT48" s="2">
        <v>0</v>
      </c>
      <c r="BU48" s="2">
        <v>0</v>
      </c>
      <c r="BV48" s="2">
        <v>0</v>
      </c>
      <c r="BW48" s="2">
        <v>1398.72</v>
      </c>
    </row>
    <row r="49" spans="1:75" x14ac:dyDescent="0.2">
      <c r="A49" s="4" t="s">
        <v>74</v>
      </c>
      <c r="B49" s="20" t="s">
        <v>75</v>
      </c>
      <c r="C49" s="2">
        <v>11075.7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1476.76</v>
      </c>
      <c r="J49" s="2">
        <v>0</v>
      </c>
      <c r="K49" s="2">
        <v>0</v>
      </c>
      <c r="L49" s="2">
        <v>200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801</v>
      </c>
      <c r="T49" s="2">
        <v>0</v>
      </c>
      <c r="U49" s="2">
        <v>0</v>
      </c>
      <c r="V49" s="2">
        <v>539</v>
      </c>
      <c r="W49" s="2">
        <v>283.39999999999998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14375.86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1490.76</v>
      </c>
      <c r="AP49" s="2">
        <v>0</v>
      </c>
      <c r="AQ49" s="2">
        <v>1490.76</v>
      </c>
      <c r="AR49" s="2">
        <v>0</v>
      </c>
      <c r="AS49" s="2">
        <v>0</v>
      </c>
      <c r="AT49" s="2">
        <v>111.5</v>
      </c>
      <c r="AU49" s="2">
        <v>0</v>
      </c>
      <c r="AV49" s="2">
        <v>1273.72</v>
      </c>
      <c r="AW49" s="2">
        <v>3312</v>
      </c>
      <c r="AX49" s="2">
        <v>0</v>
      </c>
      <c r="AY49" s="2">
        <v>0</v>
      </c>
      <c r="AZ49" s="2">
        <v>0</v>
      </c>
      <c r="BA49" s="2">
        <v>0</v>
      </c>
      <c r="BB49" s="2">
        <v>0.38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6188.36</v>
      </c>
      <c r="BM49" s="2">
        <v>8187.5</v>
      </c>
      <c r="BN49" s="2">
        <v>0</v>
      </c>
      <c r="BO49" s="2">
        <v>0</v>
      </c>
      <c r="BP49" s="2">
        <v>836.63</v>
      </c>
      <c r="BQ49" s="2">
        <v>272.8</v>
      </c>
      <c r="BR49" s="2">
        <v>0</v>
      </c>
      <c r="BS49" s="2">
        <v>1504.99</v>
      </c>
      <c r="BT49" s="2">
        <v>0</v>
      </c>
      <c r="BU49" s="2">
        <v>0</v>
      </c>
      <c r="BV49" s="2">
        <v>0</v>
      </c>
      <c r="BW49" s="2">
        <v>1777.79</v>
      </c>
    </row>
    <row r="50" spans="1:75" x14ac:dyDescent="0.2">
      <c r="A50" s="4" t="s">
        <v>76</v>
      </c>
      <c r="B50" s="20" t="s">
        <v>77</v>
      </c>
      <c r="C50" s="2">
        <v>11075.7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1476.76</v>
      </c>
      <c r="J50" s="2">
        <v>0</v>
      </c>
      <c r="K50" s="2">
        <v>0</v>
      </c>
      <c r="L50" s="2">
        <v>200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801</v>
      </c>
      <c r="T50" s="2">
        <v>0</v>
      </c>
      <c r="U50" s="2">
        <v>0</v>
      </c>
      <c r="V50" s="2">
        <v>431.14</v>
      </c>
      <c r="W50" s="2">
        <v>283.39999999999998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14222.29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1457.96</v>
      </c>
      <c r="AP50" s="2">
        <v>0</v>
      </c>
      <c r="AQ50" s="2">
        <v>1457.96</v>
      </c>
      <c r="AR50" s="2">
        <v>0</v>
      </c>
      <c r="AS50" s="2">
        <v>0</v>
      </c>
      <c r="AT50" s="2">
        <v>110.76</v>
      </c>
      <c r="AU50" s="2">
        <v>0</v>
      </c>
      <c r="AV50" s="2">
        <v>1273.72</v>
      </c>
      <c r="AW50" s="2">
        <v>5000</v>
      </c>
      <c r="AX50" s="2">
        <v>0</v>
      </c>
      <c r="AY50" s="2">
        <v>0</v>
      </c>
      <c r="AZ50" s="2">
        <v>0</v>
      </c>
      <c r="BA50" s="2">
        <v>0</v>
      </c>
      <c r="BB50" s="45">
        <v>-0.09</v>
      </c>
      <c r="BC50" s="2">
        <v>0</v>
      </c>
      <c r="BD50" s="2">
        <v>0</v>
      </c>
      <c r="BE50" s="2">
        <v>0</v>
      </c>
      <c r="BF50" s="2">
        <v>0</v>
      </c>
      <c r="BG50" s="2">
        <v>1371.94</v>
      </c>
      <c r="BH50" s="2">
        <v>0</v>
      </c>
      <c r="BI50" s="2">
        <v>0</v>
      </c>
      <c r="BJ50" s="2">
        <v>0</v>
      </c>
      <c r="BK50" s="2">
        <v>0</v>
      </c>
      <c r="BL50" s="2">
        <v>9214.2900000000009</v>
      </c>
      <c r="BM50" s="2">
        <v>5008</v>
      </c>
      <c r="BN50" s="2">
        <v>0</v>
      </c>
      <c r="BO50" s="2">
        <v>0</v>
      </c>
      <c r="BP50" s="2">
        <v>836.63</v>
      </c>
      <c r="BQ50" s="2">
        <v>272.8</v>
      </c>
      <c r="BR50" s="2">
        <v>0</v>
      </c>
      <c r="BS50" s="2">
        <v>1504.99</v>
      </c>
      <c r="BT50" s="2">
        <v>0</v>
      </c>
      <c r="BU50" s="2">
        <v>0</v>
      </c>
      <c r="BV50" s="2">
        <v>0</v>
      </c>
      <c r="BW50" s="2">
        <v>1777.79</v>
      </c>
    </row>
    <row r="51" spans="1:75" x14ac:dyDescent="0.2">
      <c r="A51" s="4" t="s">
        <v>78</v>
      </c>
      <c r="B51" s="20" t="s">
        <v>79</v>
      </c>
      <c r="C51" s="2">
        <v>7838.1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522.5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564</v>
      </c>
      <c r="T51" s="2">
        <v>0</v>
      </c>
      <c r="U51" s="2">
        <v>0</v>
      </c>
      <c r="V51" s="2">
        <v>352</v>
      </c>
      <c r="W51" s="2">
        <v>283.39999999999998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9559.4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743.09</v>
      </c>
      <c r="AP51" s="2">
        <v>0</v>
      </c>
      <c r="AQ51" s="2">
        <v>743.09</v>
      </c>
      <c r="AR51" s="2">
        <v>0</v>
      </c>
      <c r="AS51" s="2">
        <v>0</v>
      </c>
      <c r="AT51" s="2">
        <v>0</v>
      </c>
      <c r="AU51" s="2">
        <v>0</v>
      </c>
      <c r="AV51" s="2">
        <v>901.32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45">
        <v>-0.01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1644.4</v>
      </c>
      <c r="BM51" s="2">
        <v>7915</v>
      </c>
      <c r="BN51" s="2">
        <v>0</v>
      </c>
      <c r="BO51" s="2">
        <v>0</v>
      </c>
      <c r="BP51" s="2">
        <v>740.3</v>
      </c>
      <c r="BQ51" s="2">
        <v>205.2</v>
      </c>
      <c r="BR51" s="2">
        <v>0</v>
      </c>
      <c r="BS51" s="2">
        <v>1243.05</v>
      </c>
      <c r="BT51" s="2">
        <v>0</v>
      </c>
      <c r="BU51" s="2">
        <v>0</v>
      </c>
      <c r="BV51" s="2">
        <v>0</v>
      </c>
      <c r="BW51" s="2">
        <v>1448.25</v>
      </c>
    </row>
    <row r="52" spans="1:75" x14ac:dyDescent="0.2">
      <c r="A52" s="4" t="s">
        <v>80</v>
      </c>
      <c r="B52" s="20" t="s">
        <v>81</v>
      </c>
      <c r="C52" s="2">
        <v>11075.7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1476.76</v>
      </c>
      <c r="J52" s="2">
        <v>0</v>
      </c>
      <c r="K52" s="2">
        <v>0</v>
      </c>
      <c r="L52" s="2">
        <v>200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801</v>
      </c>
      <c r="T52" s="2">
        <v>0</v>
      </c>
      <c r="U52" s="2">
        <v>0</v>
      </c>
      <c r="V52" s="2">
        <v>539</v>
      </c>
      <c r="W52" s="2">
        <v>283.39999999999998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14375.86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1490.76</v>
      </c>
      <c r="AP52" s="2">
        <v>0</v>
      </c>
      <c r="AQ52" s="2">
        <v>1490.76</v>
      </c>
      <c r="AR52" s="2">
        <v>0</v>
      </c>
      <c r="AS52" s="2">
        <v>0</v>
      </c>
      <c r="AT52" s="2">
        <v>110.76</v>
      </c>
      <c r="AU52" s="2">
        <v>0</v>
      </c>
      <c r="AV52" s="2">
        <v>1273.7</v>
      </c>
      <c r="AW52" s="2">
        <v>2000</v>
      </c>
      <c r="AX52" s="2">
        <v>0</v>
      </c>
      <c r="AY52" s="2">
        <v>0</v>
      </c>
      <c r="AZ52" s="2">
        <v>0</v>
      </c>
      <c r="BA52" s="2">
        <v>0</v>
      </c>
      <c r="BB52" s="2">
        <v>0.14000000000000001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4875.3599999999997</v>
      </c>
      <c r="BM52" s="2">
        <v>9500.5</v>
      </c>
      <c r="BN52" s="2">
        <v>0</v>
      </c>
      <c r="BO52" s="2">
        <v>0</v>
      </c>
      <c r="BP52" s="2">
        <v>836.63</v>
      </c>
      <c r="BQ52" s="2">
        <v>272.8</v>
      </c>
      <c r="BR52" s="2">
        <v>0</v>
      </c>
      <c r="BS52" s="2">
        <v>1504.99</v>
      </c>
      <c r="BT52" s="2">
        <v>0</v>
      </c>
      <c r="BU52" s="2">
        <v>0</v>
      </c>
      <c r="BV52" s="2">
        <v>0</v>
      </c>
      <c r="BW52" s="2">
        <v>1777.79</v>
      </c>
    </row>
    <row r="53" spans="1:75" x14ac:dyDescent="0.2">
      <c r="A53" s="4" t="s">
        <v>82</v>
      </c>
      <c r="B53" s="20" t="s">
        <v>83</v>
      </c>
      <c r="C53" s="2">
        <v>11075.7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1476.76</v>
      </c>
      <c r="J53" s="2">
        <v>0</v>
      </c>
      <c r="K53" s="2">
        <v>0</v>
      </c>
      <c r="L53" s="2">
        <v>200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801</v>
      </c>
      <c r="T53" s="2">
        <v>0</v>
      </c>
      <c r="U53" s="2">
        <v>0</v>
      </c>
      <c r="V53" s="2">
        <v>539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14092.46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1431.11</v>
      </c>
      <c r="AP53" s="2">
        <v>0</v>
      </c>
      <c r="AQ53" s="2">
        <v>1431.11</v>
      </c>
      <c r="AR53" s="2">
        <v>0</v>
      </c>
      <c r="AS53" s="2">
        <v>0</v>
      </c>
      <c r="AT53" s="2">
        <v>110.76</v>
      </c>
      <c r="AU53" s="2">
        <v>0</v>
      </c>
      <c r="AV53" s="2">
        <v>1273.72</v>
      </c>
      <c r="AW53" s="2">
        <v>3904.66</v>
      </c>
      <c r="AX53" s="2">
        <v>0</v>
      </c>
      <c r="AY53" s="2">
        <v>0</v>
      </c>
      <c r="AZ53" s="2">
        <v>0</v>
      </c>
      <c r="BA53" s="2">
        <v>0</v>
      </c>
      <c r="BB53" s="45">
        <v>-0.27</v>
      </c>
      <c r="BC53" s="2">
        <v>0</v>
      </c>
      <c r="BD53" s="2">
        <v>0</v>
      </c>
      <c r="BE53" s="2">
        <v>0</v>
      </c>
      <c r="BF53" s="2">
        <v>0</v>
      </c>
      <c r="BG53" s="2">
        <v>828.48</v>
      </c>
      <c r="BH53" s="2">
        <v>0</v>
      </c>
      <c r="BI53" s="2">
        <v>0</v>
      </c>
      <c r="BJ53" s="2">
        <v>0</v>
      </c>
      <c r="BK53" s="2">
        <v>0</v>
      </c>
      <c r="BL53" s="2">
        <v>7548.46</v>
      </c>
      <c r="BM53" s="2">
        <v>6544</v>
      </c>
      <c r="BN53" s="2">
        <v>0</v>
      </c>
      <c r="BO53" s="2">
        <v>0</v>
      </c>
      <c r="BP53" s="2">
        <v>914.65</v>
      </c>
      <c r="BQ53" s="2">
        <v>327.55</v>
      </c>
      <c r="BR53" s="2">
        <v>0</v>
      </c>
      <c r="BS53" s="2">
        <v>1717.16</v>
      </c>
      <c r="BT53" s="2">
        <v>0</v>
      </c>
      <c r="BU53" s="2">
        <v>0</v>
      </c>
      <c r="BV53" s="2">
        <v>0</v>
      </c>
      <c r="BW53" s="2">
        <v>2044.71</v>
      </c>
    </row>
    <row r="54" spans="1:75" x14ac:dyDescent="0.2">
      <c r="A54" s="4" t="s">
        <v>84</v>
      </c>
      <c r="B54" s="20" t="s">
        <v>85</v>
      </c>
      <c r="C54" s="2">
        <v>11075.7</v>
      </c>
      <c r="D54" s="2">
        <v>0</v>
      </c>
      <c r="E54" s="2">
        <v>0</v>
      </c>
      <c r="F54" s="2">
        <v>0</v>
      </c>
      <c r="G54" s="2">
        <v>0</v>
      </c>
      <c r="H54" s="2">
        <v>7752.99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801</v>
      </c>
      <c r="T54" s="2">
        <v>0</v>
      </c>
      <c r="U54" s="2">
        <v>0</v>
      </c>
      <c r="V54" s="2">
        <v>269.5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12146.2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1208.6600000000001</v>
      </c>
      <c r="AP54" s="2">
        <v>0</v>
      </c>
      <c r="AQ54" s="2">
        <v>1208.6600000000001</v>
      </c>
      <c r="AR54" s="2">
        <v>0</v>
      </c>
      <c r="AS54" s="2">
        <v>0</v>
      </c>
      <c r="AT54" s="2">
        <v>111.52</v>
      </c>
      <c r="AU54" s="2">
        <v>0</v>
      </c>
      <c r="AV54" s="2">
        <v>1273.7</v>
      </c>
      <c r="AW54" s="2">
        <v>0</v>
      </c>
      <c r="AX54" s="2">
        <v>0</v>
      </c>
      <c r="AY54" s="2">
        <v>3744.44</v>
      </c>
      <c r="AZ54" s="2">
        <v>0</v>
      </c>
      <c r="BA54" s="2">
        <v>0</v>
      </c>
      <c r="BB54" s="45">
        <v>-0.12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6338.2</v>
      </c>
      <c r="BM54" s="2">
        <v>5808</v>
      </c>
      <c r="BN54" s="2">
        <v>0</v>
      </c>
      <c r="BO54" s="2">
        <v>0</v>
      </c>
      <c r="BP54" s="2">
        <v>242.89</v>
      </c>
      <c r="BQ54" s="2">
        <v>272.8</v>
      </c>
      <c r="BR54" s="2">
        <v>0</v>
      </c>
      <c r="BS54" s="2">
        <v>436.93</v>
      </c>
      <c r="BT54" s="2">
        <v>0</v>
      </c>
      <c r="BU54" s="2">
        <v>0</v>
      </c>
      <c r="BV54" s="2">
        <v>0</v>
      </c>
      <c r="BW54" s="2">
        <v>709.73</v>
      </c>
    </row>
    <row r="55" spans="1:75" x14ac:dyDescent="0.2">
      <c r="A55" s="4" t="s">
        <v>86</v>
      </c>
      <c r="B55" s="20" t="s">
        <v>87</v>
      </c>
      <c r="C55" s="2">
        <v>13155.9</v>
      </c>
      <c r="D55" s="2">
        <v>0</v>
      </c>
      <c r="E55" s="2">
        <v>0</v>
      </c>
      <c r="F55" s="2">
        <v>0</v>
      </c>
      <c r="G55" s="2">
        <v>0</v>
      </c>
      <c r="H55" s="2">
        <v>3946.77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926</v>
      </c>
      <c r="T55" s="2">
        <v>0</v>
      </c>
      <c r="U55" s="2">
        <v>0</v>
      </c>
      <c r="V55" s="2">
        <v>441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13923.58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1552.46</v>
      </c>
      <c r="AP55" s="2">
        <v>0</v>
      </c>
      <c r="AQ55" s="2">
        <v>1552.46</v>
      </c>
      <c r="AR55" s="2">
        <v>0</v>
      </c>
      <c r="AS55" s="2">
        <v>0</v>
      </c>
      <c r="AT55" s="2">
        <v>0</v>
      </c>
      <c r="AU55" s="2">
        <v>0</v>
      </c>
      <c r="AV55" s="2">
        <v>1512.92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45">
        <v>-0.3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3065.08</v>
      </c>
      <c r="BM55" s="2">
        <v>10858.5</v>
      </c>
      <c r="BN55" s="2">
        <v>0</v>
      </c>
      <c r="BO55" s="2">
        <v>0</v>
      </c>
      <c r="BP55" s="2">
        <v>645.55999999999995</v>
      </c>
      <c r="BQ55" s="2">
        <v>313.58</v>
      </c>
      <c r="BR55" s="2">
        <v>0</v>
      </c>
      <c r="BS55" s="2">
        <v>1183.3599999999999</v>
      </c>
      <c r="BT55" s="2">
        <v>0</v>
      </c>
      <c r="BU55" s="2">
        <v>0</v>
      </c>
      <c r="BV55" s="2">
        <v>0</v>
      </c>
      <c r="BW55" s="2">
        <v>1496.94</v>
      </c>
    </row>
    <row r="56" spans="1:75" x14ac:dyDescent="0.2">
      <c r="A56" s="4" t="s">
        <v>88</v>
      </c>
      <c r="B56" s="20" t="s">
        <v>89</v>
      </c>
      <c r="C56" s="2">
        <v>11075.7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400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801</v>
      </c>
      <c r="T56" s="2">
        <v>0</v>
      </c>
      <c r="U56" s="2">
        <v>0</v>
      </c>
      <c r="V56" s="2">
        <v>539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12815.7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1328.64</v>
      </c>
      <c r="AP56" s="2">
        <v>0</v>
      </c>
      <c r="AQ56" s="2">
        <v>1328.64</v>
      </c>
      <c r="AR56" s="2">
        <v>0</v>
      </c>
      <c r="AS56" s="2">
        <v>0</v>
      </c>
      <c r="AT56" s="2">
        <v>111.52</v>
      </c>
      <c r="AU56" s="2">
        <v>0</v>
      </c>
      <c r="AV56" s="2">
        <v>1273.7</v>
      </c>
      <c r="AW56" s="2">
        <v>1489.7</v>
      </c>
      <c r="AX56" s="2">
        <v>0</v>
      </c>
      <c r="AY56" s="2">
        <v>0</v>
      </c>
      <c r="AZ56" s="2">
        <v>0</v>
      </c>
      <c r="BA56" s="2">
        <v>0</v>
      </c>
      <c r="BB56" s="2">
        <v>0.14000000000000001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4203.7</v>
      </c>
      <c r="BM56" s="2">
        <v>8612</v>
      </c>
      <c r="BN56" s="2">
        <v>0</v>
      </c>
      <c r="BO56" s="2">
        <v>0</v>
      </c>
      <c r="BP56" s="2">
        <v>910.31</v>
      </c>
      <c r="BQ56" s="2">
        <v>324.5</v>
      </c>
      <c r="BR56" s="2">
        <v>0</v>
      </c>
      <c r="BS56" s="2">
        <v>1705.34</v>
      </c>
      <c r="BT56" s="2">
        <v>0</v>
      </c>
      <c r="BU56" s="2">
        <v>0</v>
      </c>
      <c r="BV56" s="2">
        <v>0</v>
      </c>
      <c r="BW56" s="2">
        <v>2029.84</v>
      </c>
    </row>
    <row r="57" spans="1:75" x14ac:dyDescent="0.2">
      <c r="A57" s="4" t="s">
        <v>90</v>
      </c>
      <c r="B57" s="20" t="s">
        <v>91</v>
      </c>
      <c r="C57" s="2">
        <v>11496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383.2</v>
      </c>
      <c r="O57" s="2">
        <v>0</v>
      </c>
      <c r="P57" s="2">
        <v>0</v>
      </c>
      <c r="Q57" s="2">
        <v>0</v>
      </c>
      <c r="R57" s="2">
        <v>0</v>
      </c>
      <c r="S57" s="2">
        <v>820</v>
      </c>
      <c r="T57" s="2">
        <v>0</v>
      </c>
      <c r="U57" s="2">
        <v>0</v>
      </c>
      <c r="V57" s="2">
        <v>493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12796.23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1331.37</v>
      </c>
      <c r="AP57" s="2">
        <v>0</v>
      </c>
      <c r="AQ57" s="2">
        <v>1331.37</v>
      </c>
      <c r="AR57" s="2">
        <v>0</v>
      </c>
      <c r="AS57" s="2">
        <v>0</v>
      </c>
      <c r="AT57" s="2">
        <v>0</v>
      </c>
      <c r="AU57" s="2">
        <v>0</v>
      </c>
      <c r="AV57" s="2">
        <v>1322.04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45">
        <v>-0.18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2653.23</v>
      </c>
      <c r="BM57" s="2">
        <v>10143</v>
      </c>
      <c r="BN57" s="2">
        <v>0</v>
      </c>
      <c r="BO57" s="2">
        <v>0</v>
      </c>
      <c r="BP57" s="2">
        <v>913.63</v>
      </c>
      <c r="BQ57" s="2">
        <v>305.75</v>
      </c>
      <c r="BR57" s="2">
        <v>0</v>
      </c>
      <c r="BS57" s="2">
        <v>1662.71</v>
      </c>
      <c r="BT57" s="2">
        <v>0</v>
      </c>
      <c r="BU57" s="2">
        <v>0</v>
      </c>
      <c r="BV57" s="2">
        <v>0</v>
      </c>
      <c r="BW57" s="2">
        <v>1968.46</v>
      </c>
    </row>
    <row r="58" spans="1:75" x14ac:dyDescent="0.2">
      <c r="A58" s="4" t="s">
        <v>92</v>
      </c>
      <c r="B58" s="20" t="s">
        <v>93</v>
      </c>
      <c r="C58" s="2">
        <v>12657.9</v>
      </c>
      <c r="D58" s="2">
        <v>0</v>
      </c>
      <c r="E58" s="2">
        <v>0</v>
      </c>
      <c r="F58" s="2">
        <v>0</v>
      </c>
      <c r="G58" s="2">
        <v>0</v>
      </c>
      <c r="H58" s="2">
        <v>2109.65</v>
      </c>
      <c r="I58" s="2">
        <v>738.38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915</v>
      </c>
      <c r="T58" s="2">
        <v>0</v>
      </c>
      <c r="U58" s="2">
        <v>0</v>
      </c>
      <c r="V58" s="2">
        <v>554.36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14865.64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1493.99</v>
      </c>
      <c r="AP58" s="2">
        <v>0</v>
      </c>
      <c r="AQ58" s="2">
        <v>1493.99</v>
      </c>
      <c r="AR58" s="2">
        <v>0</v>
      </c>
      <c r="AS58" s="2">
        <v>0</v>
      </c>
      <c r="AT58" s="2">
        <v>126.58</v>
      </c>
      <c r="AU58" s="2">
        <v>0</v>
      </c>
      <c r="AV58" s="2">
        <v>1455.66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0.41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3076.64</v>
      </c>
      <c r="BM58" s="2">
        <v>11789</v>
      </c>
      <c r="BN58" s="2">
        <v>0</v>
      </c>
      <c r="BO58" s="2">
        <v>0</v>
      </c>
      <c r="BP58" s="2">
        <v>719.48</v>
      </c>
      <c r="BQ58" s="2">
        <v>311.77999999999997</v>
      </c>
      <c r="BR58" s="2">
        <v>0</v>
      </c>
      <c r="BS58" s="2">
        <v>1335.48</v>
      </c>
      <c r="BT58" s="2">
        <v>0</v>
      </c>
      <c r="BU58" s="2">
        <v>0</v>
      </c>
      <c r="BV58" s="2">
        <v>0</v>
      </c>
      <c r="BW58" s="2">
        <v>1647.26</v>
      </c>
    </row>
    <row r="59" spans="1:75" x14ac:dyDescent="0.2">
      <c r="A59" s="4" t="s">
        <v>94</v>
      </c>
      <c r="B59" s="20" t="s">
        <v>95</v>
      </c>
      <c r="C59" s="2">
        <v>15333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400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1093</v>
      </c>
      <c r="T59" s="2">
        <v>0</v>
      </c>
      <c r="U59" s="2">
        <v>0</v>
      </c>
      <c r="V59" s="2">
        <v>679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17505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2316.86</v>
      </c>
      <c r="AP59" s="2">
        <v>0</v>
      </c>
      <c r="AQ59" s="2">
        <v>2316.86</v>
      </c>
      <c r="AR59" s="2">
        <v>0</v>
      </c>
      <c r="AS59" s="2">
        <v>0</v>
      </c>
      <c r="AT59" s="2">
        <v>0</v>
      </c>
      <c r="AU59" s="2">
        <v>0</v>
      </c>
      <c r="AV59" s="2">
        <v>1763.3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45">
        <v>-0.16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4080</v>
      </c>
      <c r="BM59" s="2">
        <v>13425</v>
      </c>
      <c r="BN59" s="2">
        <v>0</v>
      </c>
      <c r="BO59" s="2">
        <v>0</v>
      </c>
      <c r="BP59" s="2">
        <v>986.05</v>
      </c>
      <c r="BQ59" s="2">
        <v>377.66</v>
      </c>
      <c r="BR59" s="2">
        <v>0</v>
      </c>
      <c r="BS59" s="2">
        <v>1911.32</v>
      </c>
      <c r="BT59" s="2">
        <v>0</v>
      </c>
      <c r="BU59" s="2">
        <v>0</v>
      </c>
      <c r="BV59" s="2">
        <v>0</v>
      </c>
      <c r="BW59" s="2">
        <v>2288.98</v>
      </c>
    </row>
    <row r="60" spans="1:75" x14ac:dyDescent="0.2">
      <c r="A60" s="4" t="s">
        <v>96</v>
      </c>
      <c r="B60" s="20" t="s">
        <v>97</v>
      </c>
      <c r="C60" s="2">
        <v>15333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200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1093</v>
      </c>
      <c r="T60" s="2">
        <v>0</v>
      </c>
      <c r="U60" s="2">
        <v>0</v>
      </c>
      <c r="V60" s="2">
        <v>679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17305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2274.14</v>
      </c>
      <c r="AP60" s="2">
        <v>0</v>
      </c>
      <c r="AQ60" s="2">
        <v>2274.14</v>
      </c>
      <c r="AR60" s="2">
        <v>0</v>
      </c>
      <c r="AS60" s="2">
        <v>0</v>
      </c>
      <c r="AT60" s="2">
        <v>0</v>
      </c>
      <c r="AU60" s="2">
        <v>0</v>
      </c>
      <c r="AV60" s="2">
        <v>1763.3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0.06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4037.5</v>
      </c>
      <c r="BM60" s="2">
        <v>13267.5</v>
      </c>
      <c r="BN60" s="2">
        <v>0</v>
      </c>
      <c r="BO60" s="2">
        <v>0</v>
      </c>
      <c r="BP60" s="2">
        <v>986.05</v>
      </c>
      <c r="BQ60" s="2">
        <v>377.66</v>
      </c>
      <c r="BR60" s="2">
        <v>0</v>
      </c>
      <c r="BS60" s="2">
        <v>1911.32</v>
      </c>
      <c r="BT60" s="2">
        <v>0</v>
      </c>
      <c r="BU60" s="2">
        <v>0</v>
      </c>
      <c r="BV60" s="2">
        <v>0</v>
      </c>
      <c r="BW60" s="2">
        <v>2288.98</v>
      </c>
    </row>
    <row r="61" spans="1:75" s="26" customFormat="1" x14ac:dyDescent="0.2">
      <c r="A61" s="11" t="s">
        <v>538</v>
      </c>
      <c r="C61" s="26" t="s">
        <v>39</v>
      </c>
      <c r="D61" s="26" t="s">
        <v>39</v>
      </c>
      <c r="E61" s="26" t="s">
        <v>39</v>
      </c>
      <c r="F61" s="26" t="s">
        <v>39</v>
      </c>
      <c r="G61" s="26" t="s">
        <v>39</v>
      </c>
      <c r="H61" s="26" t="s">
        <v>39</v>
      </c>
      <c r="I61" s="26" t="s">
        <v>39</v>
      </c>
      <c r="J61" s="26" t="s">
        <v>39</v>
      </c>
      <c r="K61" s="26" t="s">
        <v>39</v>
      </c>
      <c r="L61" s="26" t="s">
        <v>39</v>
      </c>
      <c r="M61" s="26" t="s">
        <v>39</v>
      </c>
      <c r="N61" s="26" t="s">
        <v>39</v>
      </c>
      <c r="O61" s="26" t="s">
        <v>39</v>
      </c>
      <c r="P61" s="26" t="s">
        <v>39</v>
      </c>
      <c r="Q61" s="26" t="s">
        <v>39</v>
      </c>
      <c r="R61" s="26" t="s">
        <v>39</v>
      </c>
      <c r="S61" s="26" t="s">
        <v>39</v>
      </c>
      <c r="T61" s="26" t="s">
        <v>39</v>
      </c>
      <c r="U61" s="26" t="s">
        <v>39</v>
      </c>
      <c r="V61" s="26" t="s">
        <v>39</v>
      </c>
      <c r="W61" s="26" t="s">
        <v>39</v>
      </c>
      <c r="X61" s="26" t="s">
        <v>39</v>
      </c>
      <c r="Y61" s="26" t="s">
        <v>39</v>
      </c>
      <c r="Z61" s="26" t="s">
        <v>39</v>
      </c>
      <c r="AA61" s="26" t="s">
        <v>39</v>
      </c>
      <c r="AB61" s="26" t="s">
        <v>39</v>
      </c>
      <c r="AC61" s="26" t="s">
        <v>39</v>
      </c>
      <c r="AD61" s="26" t="s">
        <v>39</v>
      </c>
      <c r="AE61" s="26" t="s">
        <v>39</v>
      </c>
      <c r="AF61" s="26" t="s">
        <v>39</v>
      </c>
      <c r="AG61" s="26" t="s">
        <v>39</v>
      </c>
      <c r="AH61" s="26" t="s">
        <v>39</v>
      </c>
      <c r="AI61" s="26" t="s">
        <v>39</v>
      </c>
      <c r="AJ61" s="26" t="s">
        <v>39</v>
      </c>
      <c r="AK61" s="26" t="s">
        <v>39</v>
      </c>
      <c r="AL61" s="26" t="s">
        <v>39</v>
      </c>
      <c r="AM61" s="26" t="s">
        <v>39</v>
      </c>
      <c r="AN61" s="26" t="s">
        <v>39</v>
      </c>
      <c r="AO61" s="26" t="s">
        <v>39</v>
      </c>
      <c r="AP61" s="26" t="s">
        <v>39</v>
      </c>
      <c r="AQ61" s="26" t="s">
        <v>39</v>
      </c>
      <c r="AR61" s="26" t="s">
        <v>39</v>
      </c>
      <c r="AS61" s="26" t="s">
        <v>39</v>
      </c>
      <c r="AT61" s="26" t="s">
        <v>39</v>
      </c>
      <c r="AU61" s="26" t="s">
        <v>39</v>
      </c>
      <c r="AV61" s="26" t="s">
        <v>39</v>
      </c>
      <c r="AW61" s="26" t="s">
        <v>39</v>
      </c>
      <c r="AX61" s="26" t="s">
        <v>39</v>
      </c>
      <c r="AY61" s="26" t="s">
        <v>39</v>
      </c>
      <c r="AZ61" s="26" t="s">
        <v>39</v>
      </c>
      <c r="BA61" s="26" t="s">
        <v>39</v>
      </c>
      <c r="BB61" s="26" t="s">
        <v>39</v>
      </c>
      <c r="BC61" s="26" t="s">
        <v>39</v>
      </c>
      <c r="BD61" s="26" t="s">
        <v>39</v>
      </c>
      <c r="BE61" s="26" t="s">
        <v>39</v>
      </c>
      <c r="BF61" s="26" t="s">
        <v>39</v>
      </c>
      <c r="BG61" s="26" t="s">
        <v>39</v>
      </c>
      <c r="BH61" s="26" t="s">
        <v>39</v>
      </c>
      <c r="BI61" s="26" t="s">
        <v>39</v>
      </c>
      <c r="BJ61" s="26" t="s">
        <v>39</v>
      </c>
      <c r="BK61" s="26" t="s">
        <v>39</v>
      </c>
      <c r="BL61" s="26" t="s">
        <v>39</v>
      </c>
      <c r="BM61" s="26" t="s">
        <v>39</v>
      </c>
      <c r="BN61" s="26" t="s">
        <v>39</v>
      </c>
      <c r="BO61" s="26" t="s">
        <v>39</v>
      </c>
      <c r="BP61" s="26" t="s">
        <v>39</v>
      </c>
      <c r="BQ61" s="26" t="s">
        <v>39</v>
      </c>
      <c r="BR61" s="26" t="s">
        <v>39</v>
      </c>
      <c r="BS61" s="26" t="s">
        <v>39</v>
      </c>
      <c r="BT61" s="26" t="s">
        <v>39</v>
      </c>
      <c r="BU61" s="26" t="s">
        <v>39</v>
      </c>
      <c r="BV61" s="26" t="s">
        <v>39</v>
      </c>
      <c r="BW61" s="26" t="s">
        <v>39</v>
      </c>
    </row>
    <row r="62" spans="1:75" x14ac:dyDescent="0.2">
      <c r="C62" s="15"/>
      <c r="D62" s="15">
        <v>0</v>
      </c>
      <c r="E62" s="15">
        <v>2388.6</v>
      </c>
      <c r="F62" s="15">
        <v>0</v>
      </c>
      <c r="G62" s="15">
        <v>0</v>
      </c>
      <c r="H62" s="15">
        <v>19632.98</v>
      </c>
      <c r="I62" s="15">
        <v>13584.96</v>
      </c>
      <c r="J62" s="15">
        <v>0</v>
      </c>
      <c r="K62" s="15">
        <v>0</v>
      </c>
      <c r="L62" s="15">
        <v>3000</v>
      </c>
      <c r="M62" s="15">
        <v>0</v>
      </c>
      <c r="N62" s="15">
        <v>383.2</v>
      </c>
      <c r="O62" s="15">
        <v>0</v>
      </c>
      <c r="P62" s="15">
        <v>0</v>
      </c>
      <c r="Q62" s="15">
        <v>0</v>
      </c>
      <c r="R62" s="15">
        <v>0</v>
      </c>
      <c r="S62" s="15">
        <v>20501.5</v>
      </c>
      <c r="T62" s="15">
        <v>0</v>
      </c>
      <c r="U62" s="15">
        <v>0</v>
      </c>
      <c r="V62" s="15">
        <v>12445.7</v>
      </c>
      <c r="W62" s="15">
        <v>8502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348372.39</v>
      </c>
      <c r="AI62" s="15">
        <v>0</v>
      </c>
      <c r="AJ62" s="15">
        <v>0</v>
      </c>
      <c r="AK62" s="15">
        <v>0</v>
      </c>
      <c r="AL62" s="15">
        <v>0</v>
      </c>
      <c r="AM62" s="46">
        <v>-107.37</v>
      </c>
      <c r="AN62" s="15">
        <v>0</v>
      </c>
      <c r="AO62" s="15">
        <v>37037.269999999997</v>
      </c>
      <c r="AP62" s="15">
        <v>0</v>
      </c>
      <c r="AQ62" s="15">
        <v>36929.9</v>
      </c>
      <c r="AR62" s="15">
        <v>0</v>
      </c>
      <c r="AS62" s="15">
        <v>0</v>
      </c>
      <c r="AT62" s="15">
        <v>1979.84</v>
      </c>
      <c r="AU62" s="15">
        <v>531.22</v>
      </c>
      <c r="AV62" s="15">
        <v>33279.22</v>
      </c>
      <c r="AW62" s="15">
        <v>55121.440000000002</v>
      </c>
      <c r="AX62" s="15">
        <v>6436.62</v>
      </c>
      <c r="AY62" s="15">
        <v>3744.44</v>
      </c>
      <c r="AZ62" s="15">
        <v>200</v>
      </c>
      <c r="BA62" s="15">
        <v>7204.02</v>
      </c>
      <c r="BB62" s="15">
        <v>0.69</v>
      </c>
      <c r="BC62" s="15">
        <v>0</v>
      </c>
      <c r="BD62" s="15">
        <v>0</v>
      </c>
      <c r="BE62" s="15">
        <v>0</v>
      </c>
      <c r="BF62" s="15">
        <v>0</v>
      </c>
      <c r="BG62" s="15">
        <v>7636</v>
      </c>
      <c r="BH62" s="15">
        <v>0</v>
      </c>
      <c r="BI62" s="15">
        <v>0</v>
      </c>
      <c r="BJ62" s="15">
        <v>0</v>
      </c>
      <c r="BK62" s="15">
        <v>0</v>
      </c>
      <c r="BL62" s="15">
        <v>153063.39000000001</v>
      </c>
      <c r="BM62" s="15">
        <v>195309</v>
      </c>
      <c r="BN62" s="15">
        <v>0</v>
      </c>
      <c r="BO62" s="15">
        <v>0</v>
      </c>
      <c r="BP62" s="15">
        <v>20465.55</v>
      </c>
      <c r="BQ62" s="15">
        <v>7510.31</v>
      </c>
      <c r="BR62" s="15">
        <v>0</v>
      </c>
      <c r="BS62" s="15">
        <v>37584.89</v>
      </c>
      <c r="BT62" s="15">
        <v>0</v>
      </c>
      <c r="BU62" s="15">
        <v>0</v>
      </c>
      <c r="BV62" s="15">
        <v>0</v>
      </c>
      <c r="BW62" s="15">
        <v>45095.199999999997</v>
      </c>
    </row>
    <row r="64" spans="1:75" x14ac:dyDescent="0.2">
      <c r="A64" s="10" t="s">
        <v>100</v>
      </c>
    </row>
    <row r="65" spans="1:75" x14ac:dyDescent="0.2">
      <c r="A65" s="4" t="s">
        <v>103</v>
      </c>
      <c r="B65" s="20" t="s">
        <v>104</v>
      </c>
      <c r="C65" s="2">
        <v>15276.9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200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1130</v>
      </c>
      <c r="T65" s="2">
        <v>0</v>
      </c>
      <c r="U65" s="2">
        <v>0</v>
      </c>
      <c r="V65" s="2">
        <v>770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17376.900000000001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2289.5</v>
      </c>
      <c r="AP65" s="2">
        <v>0</v>
      </c>
      <c r="AQ65" s="2">
        <v>2289.5</v>
      </c>
      <c r="AR65" s="2">
        <v>0</v>
      </c>
      <c r="AS65" s="2">
        <v>0</v>
      </c>
      <c r="AT65" s="2">
        <v>0</v>
      </c>
      <c r="AU65" s="2">
        <v>0</v>
      </c>
      <c r="AV65" s="2">
        <v>1756.84</v>
      </c>
      <c r="AW65" s="2">
        <v>7340</v>
      </c>
      <c r="AX65" s="2">
        <v>0</v>
      </c>
      <c r="AY65" s="2">
        <v>0</v>
      </c>
      <c r="AZ65" s="2">
        <v>0</v>
      </c>
      <c r="BA65" s="2">
        <v>0</v>
      </c>
      <c r="BB65" s="2">
        <v>0.06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11386.4</v>
      </c>
      <c r="BM65" s="2">
        <v>5990.5</v>
      </c>
      <c r="BN65" s="2">
        <v>0</v>
      </c>
      <c r="BO65" s="2">
        <v>0</v>
      </c>
      <c r="BP65" s="2">
        <v>984.08</v>
      </c>
      <c r="BQ65" s="2">
        <v>376.28</v>
      </c>
      <c r="BR65" s="2">
        <v>0</v>
      </c>
      <c r="BS65" s="2">
        <v>1905.96</v>
      </c>
      <c r="BT65" s="2">
        <v>0</v>
      </c>
      <c r="BU65" s="2">
        <v>0</v>
      </c>
      <c r="BV65" s="2">
        <v>0</v>
      </c>
      <c r="BW65" s="2">
        <v>2282.2399999999998</v>
      </c>
    </row>
    <row r="66" spans="1:75" x14ac:dyDescent="0.2">
      <c r="A66" s="4" t="s">
        <v>105</v>
      </c>
      <c r="B66" s="20" t="s">
        <v>106</v>
      </c>
      <c r="C66" s="2">
        <v>11499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820</v>
      </c>
      <c r="T66" s="2">
        <v>0</v>
      </c>
      <c r="U66" s="2">
        <v>0</v>
      </c>
      <c r="V66" s="2">
        <v>510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12813.03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1328.16</v>
      </c>
      <c r="AP66" s="2">
        <v>0</v>
      </c>
      <c r="AQ66" s="2">
        <v>1328.16</v>
      </c>
      <c r="AR66" s="2">
        <v>0</v>
      </c>
      <c r="AS66" s="2">
        <v>0</v>
      </c>
      <c r="AT66" s="2">
        <v>0</v>
      </c>
      <c r="AU66" s="2">
        <v>0</v>
      </c>
      <c r="AV66" s="2">
        <v>1322.38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45">
        <v>-0.01</v>
      </c>
      <c r="BC66" s="2">
        <v>0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2650.53</v>
      </c>
      <c r="BM66" s="2">
        <v>10162.5</v>
      </c>
      <c r="BN66" s="2">
        <v>0</v>
      </c>
      <c r="BO66" s="2">
        <v>0</v>
      </c>
      <c r="BP66" s="2">
        <v>910.81</v>
      </c>
      <c r="BQ66" s="2">
        <v>324.86</v>
      </c>
      <c r="BR66" s="2">
        <v>0</v>
      </c>
      <c r="BS66" s="2">
        <v>1706.71</v>
      </c>
      <c r="BT66" s="2">
        <v>0</v>
      </c>
      <c r="BU66" s="2">
        <v>0</v>
      </c>
      <c r="BV66" s="2">
        <v>0</v>
      </c>
      <c r="BW66" s="2">
        <v>2031.57</v>
      </c>
    </row>
    <row r="67" spans="1:75" x14ac:dyDescent="0.2">
      <c r="A67" s="4" t="s">
        <v>107</v>
      </c>
      <c r="B67" s="20" t="s">
        <v>108</v>
      </c>
      <c r="C67" s="2">
        <v>16246.2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400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1128</v>
      </c>
      <c r="T67" s="2">
        <v>0</v>
      </c>
      <c r="U67" s="2">
        <v>0</v>
      </c>
      <c r="V67" s="2">
        <v>703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18477.2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2524.52</v>
      </c>
      <c r="AP67" s="2">
        <v>0</v>
      </c>
      <c r="AQ67" s="2">
        <v>2524.52</v>
      </c>
      <c r="AR67" s="2">
        <v>0</v>
      </c>
      <c r="AS67" s="2">
        <v>0</v>
      </c>
      <c r="AT67" s="2">
        <v>0</v>
      </c>
      <c r="AU67" s="2">
        <v>0</v>
      </c>
      <c r="AV67" s="2">
        <v>1868.32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0.06</v>
      </c>
      <c r="BC67" s="2">
        <v>0</v>
      </c>
      <c r="BD67" s="2">
        <v>0</v>
      </c>
      <c r="BE67" s="2">
        <v>0</v>
      </c>
      <c r="BF67" s="2">
        <v>0</v>
      </c>
      <c r="BG67" s="2">
        <v>1553.8</v>
      </c>
      <c r="BH67" s="2">
        <v>0</v>
      </c>
      <c r="BI67" s="2">
        <v>0</v>
      </c>
      <c r="BJ67" s="2">
        <v>0</v>
      </c>
      <c r="BK67" s="2">
        <v>0</v>
      </c>
      <c r="BL67" s="2">
        <v>5946.7</v>
      </c>
      <c r="BM67" s="2">
        <v>12530.5</v>
      </c>
      <c r="BN67" s="2">
        <v>0</v>
      </c>
      <c r="BO67" s="2">
        <v>0</v>
      </c>
      <c r="BP67" s="2">
        <v>1053.3800000000001</v>
      </c>
      <c r="BQ67" s="2">
        <v>424.9</v>
      </c>
      <c r="BR67" s="2">
        <v>0</v>
      </c>
      <c r="BS67" s="2">
        <v>2094.38</v>
      </c>
      <c r="BT67" s="2">
        <v>0</v>
      </c>
      <c r="BU67" s="2">
        <v>0</v>
      </c>
      <c r="BV67" s="2">
        <v>0</v>
      </c>
      <c r="BW67" s="2">
        <v>2519.2800000000002</v>
      </c>
    </row>
    <row r="68" spans="1:75" x14ac:dyDescent="0.2">
      <c r="A68" s="4" t="s">
        <v>109</v>
      </c>
      <c r="B68" s="20" t="s">
        <v>110</v>
      </c>
      <c r="C68" s="2">
        <v>14286.9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200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957</v>
      </c>
      <c r="T68" s="2">
        <v>0</v>
      </c>
      <c r="U68" s="2">
        <v>0</v>
      </c>
      <c r="V68" s="2">
        <v>881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16324.9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2064.8000000000002</v>
      </c>
      <c r="AP68" s="2">
        <v>0</v>
      </c>
      <c r="AQ68" s="2">
        <v>2064.8000000000002</v>
      </c>
      <c r="AR68" s="2">
        <v>0</v>
      </c>
      <c r="AS68" s="2">
        <v>0</v>
      </c>
      <c r="AT68" s="2">
        <v>0</v>
      </c>
      <c r="AU68" s="2">
        <v>0</v>
      </c>
      <c r="AV68" s="2">
        <v>1643</v>
      </c>
      <c r="AW68" s="2">
        <v>2722</v>
      </c>
      <c r="AX68" s="2">
        <v>0</v>
      </c>
      <c r="AY68" s="2">
        <v>0</v>
      </c>
      <c r="AZ68" s="2">
        <v>0</v>
      </c>
      <c r="BA68" s="2">
        <v>0</v>
      </c>
      <c r="BB68" s="45">
        <v>-0.14000000000000001</v>
      </c>
      <c r="BC68" s="2">
        <v>0</v>
      </c>
      <c r="BD68" s="2">
        <v>0</v>
      </c>
      <c r="BE68" s="2">
        <v>0</v>
      </c>
      <c r="BF68" s="2">
        <v>0</v>
      </c>
      <c r="BG68" s="2">
        <v>2230.2399999999998</v>
      </c>
      <c r="BH68" s="2">
        <v>0</v>
      </c>
      <c r="BI68" s="2">
        <v>0</v>
      </c>
      <c r="BJ68" s="2">
        <v>0</v>
      </c>
      <c r="BK68" s="2">
        <v>0</v>
      </c>
      <c r="BL68" s="2">
        <v>8659.9</v>
      </c>
      <c r="BM68" s="2">
        <v>7665</v>
      </c>
      <c r="BN68" s="2">
        <v>0</v>
      </c>
      <c r="BO68" s="2">
        <v>0</v>
      </c>
      <c r="BP68" s="2">
        <v>949.33</v>
      </c>
      <c r="BQ68" s="2">
        <v>351.89</v>
      </c>
      <c r="BR68" s="2">
        <v>0</v>
      </c>
      <c r="BS68" s="2">
        <v>1811.48</v>
      </c>
      <c r="BT68" s="2">
        <v>0</v>
      </c>
      <c r="BU68" s="2">
        <v>0</v>
      </c>
      <c r="BV68" s="2">
        <v>0</v>
      </c>
      <c r="BW68" s="2">
        <v>2163.37</v>
      </c>
    </row>
    <row r="69" spans="1:75" x14ac:dyDescent="0.2">
      <c r="A69" s="4" t="s">
        <v>558</v>
      </c>
      <c r="B69" s="20" t="s">
        <v>559</v>
      </c>
      <c r="C69" s="2">
        <v>27627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1465</v>
      </c>
      <c r="T69" s="2">
        <v>0</v>
      </c>
      <c r="U69" s="2">
        <v>0</v>
      </c>
      <c r="V69" s="2">
        <v>987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30079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5077.1000000000004</v>
      </c>
      <c r="AP69" s="2">
        <v>0</v>
      </c>
      <c r="AQ69" s="2">
        <v>5077.1000000000004</v>
      </c>
      <c r="AR69" s="2">
        <v>0</v>
      </c>
      <c r="AS69" s="2">
        <v>0</v>
      </c>
      <c r="AT69" s="2">
        <v>0</v>
      </c>
      <c r="AU69" s="2">
        <v>0</v>
      </c>
      <c r="AV69" s="2">
        <v>3177.1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45">
        <v>-0.2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8254</v>
      </c>
      <c r="BM69" s="2">
        <v>21825</v>
      </c>
      <c r="BN69" s="2">
        <v>0</v>
      </c>
      <c r="BO69" s="2">
        <v>0</v>
      </c>
      <c r="BP69" s="2">
        <v>1459.21</v>
      </c>
      <c r="BQ69" s="2">
        <v>709.7</v>
      </c>
      <c r="BR69" s="2">
        <v>0</v>
      </c>
      <c r="BS69" s="2">
        <v>3197.98</v>
      </c>
      <c r="BT69" s="2">
        <v>0</v>
      </c>
      <c r="BU69" s="2">
        <v>0</v>
      </c>
      <c r="BV69" s="2">
        <v>0</v>
      </c>
      <c r="BW69" s="2">
        <v>3907.68</v>
      </c>
    </row>
    <row r="70" spans="1:75" x14ac:dyDescent="0.2">
      <c r="A70" s="4" t="s">
        <v>111</v>
      </c>
      <c r="B70" s="20" t="s">
        <v>112</v>
      </c>
      <c r="C70" s="2">
        <v>14286.9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200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957</v>
      </c>
      <c r="T70" s="2">
        <v>0</v>
      </c>
      <c r="U70" s="2">
        <v>0</v>
      </c>
      <c r="V70" s="2">
        <v>881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16324.9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2064.8000000000002</v>
      </c>
      <c r="AP70" s="2">
        <v>0</v>
      </c>
      <c r="AQ70" s="2">
        <v>2064.8000000000002</v>
      </c>
      <c r="AR70" s="2">
        <v>0</v>
      </c>
      <c r="AS70" s="2">
        <v>0</v>
      </c>
      <c r="AT70" s="2">
        <v>0</v>
      </c>
      <c r="AU70" s="2">
        <v>0</v>
      </c>
      <c r="AV70" s="2">
        <v>1643</v>
      </c>
      <c r="AW70" s="2">
        <v>914</v>
      </c>
      <c r="AX70" s="2">
        <v>0</v>
      </c>
      <c r="AY70" s="2">
        <v>2551.92</v>
      </c>
      <c r="AZ70" s="2">
        <v>0</v>
      </c>
      <c r="BA70" s="2">
        <v>0</v>
      </c>
      <c r="BB70" s="45">
        <v>-0.3</v>
      </c>
      <c r="BC70" s="2">
        <v>0</v>
      </c>
      <c r="BD70" s="2">
        <v>0</v>
      </c>
      <c r="BE70" s="2">
        <v>0</v>
      </c>
      <c r="BF70" s="2">
        <v>0</v>
      </c>
      <c r="BG70" s="2">
        <v>1889.98</v>
      </c>
      <c r="BH70" s="2">
        <v>0</v>
      </c>
      <c r="BI70" s="2">
        <v>0</v>
      </c>
      <c r="BJ70" s="2">
        <v>0</v>
      </c>
      <c r="BK70" s="2">
        <v>0</v>
      </c>
      <c r="BL70" s="2">
        <v>9063.4</v>
      </c>
      <c r="BM70" s="2">
        <v>7261.5</v>
      </c>
      <c r="BN70" s="2">
        <v>0</v>
      </c>
      <c r="BO70" s="2">
        <v>0</v>
      </c>
      <c r="BP70" s="2">
        <v>1032.82</v>
      </c>
      <c r="BQ70" s="2">
        <v>410.48</v>
      </c>
      <c r="BR70" s="2">
        <v>0</v>
      </c>
      <c r="BS70" s="2">
        <v>2038.49</v>
      </c>
      <c r="BT70" s="2">
        <v>0</v>
      </c>
      <c r="BU70" s="2">
        <v>0</v>
      </c>
      <c r="BV70" s="2">
        <v>0</v>
      </c>
      <c r="BW70" s="2">
        <v>2448.9699999999998</v>
      </c>
    </row>
    <row r="71" spans="1:75" x14ac:dyDescent="0.2">
      <c r="A71" s="4" t="s">
        <v>560</v>
      </c>
      <c r="B71" s="20" t="s">
        <v>561</v>
      </c>
      <c r="C71" s="2">
        <v>11280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4009.32</v>
      </c>
      <c r="Q71" s="2">
        <v>1627.71</v>
      </c>
      <c r="R71" s="2">
        <v>0</v>
      </c>
      <c r="S71" s="2">
        <v>820</v>
      </c>
      <c r="T71" s="2">
        <v>0</v>
      </c>
      <c r="U71" s="2">
        <v>0</v>
      </c>
      <c r="V71" s="2">
        <v>675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18631.03</v>
      </c>
      <c r="AI71" s="2">
        <v>45.68</v>
      </c>
      <c r="AJ71" s="2">
        <v>82.23</v>
      </c>
      <c r="AK71" s="2">
        <v>58.69</v>
      </c>
      <c r="AL71" s="2">
        <v>0</v>
      </c>
      <c r="AM71" s="2">
        <v>0</v>
      </c>
      <c r="AN71" s="2">
        <v>0</v>
      </c>
      <c r="AO71" s="2">
        <v>2213.34</v>
      </c>
      <c r="AP71" s="2">
        <v>0</v>
      </c>
      <c r="AQ71" s="2">
        <v>2213.34</v>
      </c>
      <c r="AR71" s="2">
        <v>0</v>
      </c>
      <c r="AS71" s="2">
        <v>0</v>
      </c>
      <c r="AT71" s="2">
        <v>0</v>
      </c>
      <c r="AU71" s="2">
        <v>0</v>
      </c>
      <c r="AV71" s="2">
        <v>661.19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2874.53</v>
      </c>
      <c r="BM71" s="2">
        <v>15756.5</v>
      </c>
      <c r="BN71" s="2">
        <v>127.91</v>
      </c>
      <c r="BO71" s="2">
        <v>230.24</v>
      </c>
      <c r="BP71" s="2">
        <v>851.49</v>
      </c>
      <c r="BQ71" s="2">
        <v>283.23</v>
      </c>
      <c r="BR71" s="2">
        <v>0</v>
      </c>
      <c r="BS71" s="2">
        <v>1545.41</v>
      </c>
      <c r="BT71" s="2">
        <v>365.46</v>
      </c>
      <c r="BU71" s="2">
        <v>73.09</v>
      </c>
      <c r="BV71" s="2">
        <v>0</v>
      </c>
      <c r="BW71" s="2">
        <v>2267.19</v>
      </c>
    </row>
    <row r="72" spans="1:75" x14ac:dyDescent="0.2">
      <c r="A72" s="4" t="s">
        <v>29</v>
      </c>
      <c r="B72" s="20" t="s">
        <v>30</v>
      </c>
      <c r="C72" s="2">
        <v>10954.2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802</v>
      </c>
      <c r="T72" s="2">
        <v>0</v>
      </c>
      <c r="U72" s="2">
        <v>0</v>
      </c>
      <c r="V72" s="2">
        <v>482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12447.29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1262.6199999999999</v>
      </c>
      <c r="AP72" s="2">
        <v>0</v>
      </c>
      <c r="AQ72" s="2">
        <v>1262.6199999999999</v>
      </c>
      <c r="AR72" s="2">
        <v>0</v>
      </c>
      <c r="AS72" s="2">
        <v>0</v>
      </c>
      <c r="AT72" s="2">
        <v>0</v>
      </c>
      <c r="AU72" s="2">
        <v>0</v>
      </c>
      <c r="AV72" s="2">
        <v>1297.2</v>
      </c>
      <c r="AW72" s="2">
        <v>1112</v>
      </c>
      <c r="AX72" s="2">
        <v>0</v>
      </c>
      <c r="AY72" s="2">
        <v>0</v>
      </c>
      <c r="AZ72" s="2">
        <v>0</v>
      </c>
      <c r="BA72" s="2">
        <v>0</v>
      </c>
      <c r="BB72" s="45">
        <v>-0.03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3671.79</v>
      </c>
      <c r="BM72" s="2">
        <v>8775.5</v>
      </c>
      <c r="BN72" s="2">
        <v>0</v>
      </c>
      <c r="BO72" s="2">
        <v>0</v>
      </c>
      <c r="BP72" s="2">
        <v>843.8</v>
      </c>
      <c r="BQ72" s="2">
        <v>277.83999999999997</v>
      </c>
      <c r="BR72" s="2">
        <v>0</v>
      </c>
      <c r="BS72" s="2">
        <v>1524.49</v>
      </c>
      <c r="BT72" s="2">
        <v>0</v>
      </c>
      <c r="BU72" s="2">
        <v>0</v>
      </c>
      <c r="BV72" s="2">
        <v>0</v>
      </c>
      <c r="BW72" s="2">
        <v>1802.33</v>
      </c>
    </row>
    <row r="73" spans="1:75" x14ac:dyDescent="0.2">
      <c r="A73" s="4" t="s">
        <v>496</v>
      </c>
      <c r="B73" s="20" t="s">
        <v>497</v>
      </c>
      <c r="C73" s="2">
        <v>11668.8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200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784</v>
      </c>
      <c r="T73" s="2">
        <v>0</v>
      </c>
      <c r="U73" s="2">
        <v>0</v>
      </c>
      <c r="V73" s="2">
        <v>482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12420.2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1257.76</v>
      </c>
      <c r="AP73" s="2">
        <v>0</v>
      </c>
      <c r="AQ73" s="2">
        <v>1257.76</v>
      </c>
      <c r="AR73" s="2">
        <v>0</v>
      </c>
      <c r="AS73" s="2">
        <v>0</v>
      </c>
      <c r="AT73" s="2">
        <v>0</v>
      </c>
      <c r="AU73" s="2">
        <v>0</v>
      </c>
      <c r="AV73" s="2">
        <v>1259.74</v>
      </c>
      <c r="AW73" s="2">
        <v>1274</v>
      </c>
      <c r="AX73" s="2">
        <v>0</v>
      </c>
      <c r="AY73" s="2">
        <v>0</v>
      </c>
      <c r="AZ73" s="2">
        <v>0</v>
      </c>
      <c r="BA73" s="2">
        <v>0</v>
      </c>
      <c r="BB73" s="2">
        <v>0.2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3791.7</v>
      </c>
      <c r="BM73" s="2">
        <v>8628.5</v>
      </c>
      <c r="BN73" s="2">
        <v>0</v>
      </c>
      <c r="BO73" s="2">
        <v>0</v>
      </c>
      <c r="BP73" s="2">
        <v>832.36</v>
      </c>
      <c r="BQ73" s="2">
        <v>269.8</v>
      </c>
      <c r="BR73" s="2">
        <v>0</v>
      </c>
      <c r="BS73" s="2">
        <v>1493.39</v>
      </c>
      <c r="BT73" s="2">
        <v>0</v>
      </c>
      <c r="BU73" s="2">
        <v>0</v>
      </c>
      <c r="BV73" s="2">
        <v>0</v>
      </c>
      <c r="BW73" s="2">
        <v>1763.19</v>
      </c>
    </row>
    <row r="74" spans="1:75" x14ac:dyDescent="0.2">
      <c r="A74" s="4" t="s">
        <v>113</v>
      </c>
      <c r="B74" s="20" t="s">
        <v>114</v>
      </c>
      <c r="C74" s="2">
        <v>10953.9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941</v>
      </c>
      <c r="T74" s="2">
        <v>0</v>
      </c>
      <c r="U74" s="2">
        <v>0</v>
      </c>
      <c r="V74" s="2">
        <v>645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13254.8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1409.02</v>
      </c>
      <c r="AP74" s="2">
        <v>0</v>
      </c>
      <c r="AQ74" s="2">
        <v>1409.02</v>
      </c>
      <c r="AR74" s="2">
        <v>0</v>
      </c>
      <c r="AS74" s="2">
        <v>0</v>
      </c>
      <c r="AT74" s="2">
        <v>0</v>
      </c>
      <c r="AU74" s="2">
        <v>0</v>
      </c>
      <c r="AV74" s="2">
        <v>1341.92</v>
      </c>
      <c r="AW74" s="2">
        <v>1668</v>
      </c>
      <c r="AX74" s="2">
        <v>0</v>
      </c>
      <c r="AY74" s="2">
        <v>0</v>
      </c>
      <c r="AZ74" s="2">
        <v>0</v>
      </c>
      <c r="BA74" s="2">
        <v>0</v>
      </c>
      <c r="BB74" s="45">
        <v>-0.14000000000000001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4418.8</v>
      </c>
      <c r="BM74" s="2">
        <v>8836</v>
      </c>
      <c r="BN74" s="2">
        <v>0</v>
      </c>
      <c r="BO74" s="2">
        <v>0</v>
      </c>
      <c r="BP74" s="2">
        <v>857.44</v>
      </c>
      <c r="BQ74" s="2">
        <v>287.41000000000003</v>
      </c>
      <c r="BR74" s="2">
        <v>0</v>
      </c>
      <c r="BS74" s="2">
        <v>1561.58</v>
      </c>
      <c r="BT74" s="2">
        <v>0</v>
      </c>
      <c r="BU74" s="2">
        <v>0</v>
      </c>
      <c r="BV74" s="2">
        <v>0</v>
      </c>
      <c r="BW74" s="2">
        <v>1848.99</v>
      </c>
    </row>
    <row r="75" spans="1:75" x14ac:dyDescent="0.2">
      <c r="A75" s="4" t="s">
        <v>506</v>
      </c>
      <c r="B75" s="20" t="s">
        <v>507</v>
      </c>
      <c r="C75" s="2">
        <v>10953.9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1176</v>
      </c>
      <c r="T75" s="2">
        <v>0</v>
      </c>
      <c r="U75" s="2">
        <v>0</v>
      </c>
      <c r="V75" s="2">
        <v>748.5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12827.43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1334.4</v>
      </c>
      <c r="AP75" s="2">
        <v>0</v>
      </c>
      <c r="AQ75" s="2">
        <v>1334.4</v>
      </c>
      <c r="AR75" s="2">
        <v>0</v>
      </c>
      <c r="AS75" s="2">
        <v>0</v>
      </c>
      <c r="AT75" s="2">
        <v>0</v>
      </c>
      <c r="AU75" s="2">
        <v>0</v>
      </c>
      <c r="AV75" s="2">
        <v>1259.7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45">
        <v>-0.17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2593.9299999999998</v>
      </c>
      <c r="BM75" s="2">
        <v>10233.5</v>
      </c>
      <c r="BN75" s="2">
        <v>0</v>
      </c>
      <c r="BO75" s="2">
        <v>0</v>
      </c>
      <c r="BP75" s="2">
        <v>832.36</v>
      </c>
      <c r="BQ75" s="2">
        <v>269.8</v>
      </c>
      <c r="BR75" s="2">
        <v>0</v>
      </c>
      <c r="BS75" s="2">
        <v>1493.37</v>
      </c>
      <c r="BT75" s="2">
        <v>0</v>
      </c>
      <c r="BU75" s="2">
        <v>0</v>
      </c>
      <c r="BV75" s="2">
        <v>0</v>
      </c>
      <c r="BW75" s="2">
        <v>1763.17</v>
      </c>
    </row>
    <row r="76" spans="1:75" s="26" customFormat="1" x14ac:dyDescent="0.2">
      <c r="A76" s="11" t="s">
        <v>538</v>
      </c>
      <c r="C76" s="26" t="s">
        <v>39</v>
      </c>
      <c r="D76" s="26" t="s">
        <v>39</v>
      </c>
      <c r="E76" s="26" t="s">
        <v>39</v>
      </c>
      <c r="F76" s="26" t="s">
        <v>39</v>
      </c>
      <c r="G76" s="26" t="s">
        <v>39</v>
      </c>
      <c r="H76" s="26" t="s">
        <v>39</v>
      </c>
      <c r="I76" s="26" t="s">
        <v>39</v>
      </c>
      <c r="J76" s="26" t="s">
        <v>39</v>
      </c>
      <c r="K76" s="26" t="s">
        <v>39</v>
      </c>
      <c r="L76" s="26" t="s">
        <v>39</v>
      </c>
      <c r="M76" s="26" t="s">
        <v>39</v>
      </c>
      <c r="N76" s="26" t="s">
        <v>39</v>
      </c>
      <c r="O76" s="26" t="s">
        <v>39</v>
      </c>
      <c r="P76" s="26" t="s">
        <v>39</v>
      </c>
      <c r="Q76" s="26" t="s">
        <v>39</v>
      </c>
      <c r="R76" s="26" t="s">
        <v>39</v>
      </c>
      <c r="S76" s="26" t="s">
        <v>39</v>
      </c>
      <c r="T76" s="26" t="s">
        <v>39</v>
      </c>
      <c r="U76" s="26" t="s">
        <v>39</v>
      </c>
      <c r="V76" s="26" t="s">
        <v>39</v>
      </c>
      <c r="W76" s="26" t="s">
        <v>39</v>
      </c>
      <c r="X76" s="26" t="s">
        <v>39</v>
      </c>
      <c r="Y76" s="26" t="s">
        <v>39</v>
      </c>
      <c r="Z76" s="26" t="s">
        <v>39</v>
      </c>
      <c r="AA76" s="26" t="s">
        <v>39</v>
      </c>
      <c r="AB76" s="26" t="s">
        <v>39</v>
      </c>
      <c r="AC76" s="26" t="s">
        <v>39</v>
      </c>
      <c r="AD76" s="26" t="s">
        <v>39</v>
      </c>
      <c r="AE76" s="26" t="s">
        <v>39</v>
      </c>
      <c r="AF76" s="26" t="s">
        <v>39</v>
      </c>
      <c r="AG76" s="26" t="s">
        <v>39</v>
      </c>
      <c r="AH76" s="26" t="s">
        <v>39</v>
      </c>
      <c r="AI76" s="26" t="s">
        <v>39</v>
      </c>
      <c r="AJ76" s="26" t="s">
        <v>39</v>
      </c>
      <c r="AK76" s="26" t="s">
        <v>39</v>
      </c>
      <c r="AL76" s="26" t="s">
        <v>39</v>
      </c>
      <c r="AM76" s="26" t="s">
        <v>39</v>
      </c>
      <c r="AN76" s="26" t="s">
        <v>39</v>
      </c>
      <c r="AO76" s="26" t="s">
        <v>39</v>
      </c>
      <c r="AP76" s="26" t="s">
        <v>39</v>
      </c>
      <c r="AQ76" s="26" t="s">
        <v>39</v>
      </c>
      <c r="AR76" s="26" t="s">
        <v>39</v>
      </c>
      <c r="AS76" s="26" t="s">
        <v>39</v>
      </c>
      <c r="AT76" s="26" t="s">
        <v>39</v>
      </c>
      <c r="AU76" s="26" t="s">
        <v>39</v>
      </c>
      <c r="AV76" s="26" t="s">
        <v>39</v>
      </c>
      <c r="AW76" s="26" t="s">
        <v>39</v>
      </c>
      <c r="AX76" s="26" t="s">
        <v>39</v>
      </c>
      <c r="AY76" s="26" t="s">
        <v>39</v>
      </c>
      <c r="AZ76" s="26" t="s">
        <v>39</v>
      </c>
      <c r="BA76" s="26" t="s">
        <v>39</v>
      </c>
      <c r="BB76" s="26" t="s">
        <v>39</v>
      </c>
      <c r="BC76" s="26" t="s">
        <v>39</v>
      </c>
      <c r="BD76" s="26" t="s">
        <v>39</v>
      </c>
      <c r="BE76" s="26" t="s">
        <v>39</v>
      </c>
      <c r="BF76" s="26" t="s">
        <v>39</v>
      </c>
      <c r="BG76" s="26" t="s">
        <v>39</v>
      </c>
      <c r="BH76" s="26" t="s">
        <v>39</v>
      </c>
      <c r="BI76" s="26" t="s">
        <v>39</v>
      </c>
      <c r="BJ76" s="26" t="s">
        <v>39</v>
      </c>
      <c r="BK76" s="26" t="s">
        <v>39</v>
      </c>
      <c r="BL76" s="26" t="s">
        <v>39</v>
      </c>
      <c r="BM76" s="26" t="s">
        <v>39</v>
      </c>
      <c r="BN76" s="26" t="s">
        <v>39</v>
      </c>
      <c r="BO76" s="26" t="s">
        <v>39</v>
      </c>
      <c r="BP76" s="26" t="s">
        <v>39</v>
      </c>
      <c r="BQ76" s="26" t="s">
        <v>39</v>
      </c>
      <c r="BR76" s="26" t="s">
        <v>39</v>
      </c>
      <c r="BS76" s="26" t="s">
        <v>39</v>
      </c>
      <c r="BT76" s="26" t="s">
        <v>39</v>
      </c>
      <c r="BU76" s="26" t="s">
        <v>39</v>
      </c>
      <c r="BV76" s="26" t="s">
        <v>39</v>
      </c>
      <c r="BW76" s="26" t="s">
        <v>39</v>
      </c>
    </row>
    <row r="77" spans="1:75" x14ac:dyDescent="0.2">
      <c r="C77" s="15"/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1200</v>
      </c>
      <c r="M77" s="15">
        <v>0</v>
      </c>
      <c r="N77" s="15">
        <v>0</v>
      </c>
      <c r="O77" s="15">
        <v>0</v>
      </c>
      <c r="P77" s="15">
        <v>4009.32</v>
      </c>
      <c r="Q77" s="15">
        <v>1627.71</v>
      </c>
      <c r="R77" s="15">
        <v>0</v>
      </c>
      <c r="S77" s="15">
        <v>10980</v>
      </c>
      <c r="T77" s="15">
        <v>0</v>
      </c>
      <c r="U77" s="15">
        <v>0</v>
      </c>
      <c r="V77" s="15">
        <v>7764.5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180976.68</v>
      </c>
      <c r="AI77" s="15">
        <v>45.68</v>
      </c>
      <c r="AJ77" s="15">
        <v>82.23</v>
      </c>
      <c r="AK77" s="15">
        <v>58.69</v>
      </c>
      <c r="AL77" s="15">
        <v>0</v>
      </c>
      <c r="AM77" s="15">
        <v>0</v>
      </c>
      <c r="AN77" s="15">
        <v>0</v>
      </c>
      <c r="AO77" s="15">
        <v>22826.02</v>
      </c>
      <c r="AP77" s="15">
        <v>0</v>
      </c>
      <c r="AQ77" s="15">
        <v>22826.02</v>
      </c>
      <c r="AR77" s="15">
        <v>0</v>
      </c>
      <c r="AS77" s="15">
        <v>0</v>
      </c>
      <c r="AT77" s="15">
        <v>0</v>
      </c>
      <c r="AU77" s="15">
        <v>0</v>
      </c>
      <c r="AV77" s="15">
        <v>17230.39</v>
      </c>
      <c r="AW77" s="15">
        <v>15030</v>
      </c>
      <c r="AX77" s="15">
        <v>0</v>
      </c>
      <c r="AY77" s="15">
        <v>2551.92</v>
      </c>
      <c r="AZ77" s="15">
        <v>0</v>
      </c>
      <c r="BA77" s="15">
        <v>0</v>
      </c>
      <c r="BB77" s="46">
        <v>-0.67</v>
      </c>
      <c r="BC77" s="15">
        <v>0</v>
      </c>
      <c r="BD77" s="15">
        <v>0</v>
      </c>
      <c r="BE77" s="15">
        <v>0</v>
      </c>
      <c r="BF77" s="15">
        <v>0</v>
      </c>
      <c r="BG77" s="15">
        <v>5674.02</v>
      </c>
      <c r="BH77" s="15">
        <v>0</v>
      </c>
      <c r="BI77" s="15">
        <v>0</v>
      </c>
      <c r="BJ77" s="15">
        <v>0</v>
      </c>
      <c r="BK77" s="15">
        <v>0</v>
      </c>
      <c r="BL77" s="15">
        <v>63311.68</v>
      </c>
      <c r="BM77" s="15">
        <v>117665</v>
      </c>
      <c r="BN77" s="15">
        <v>127.91</v>
      </c>
      <c r="BO77" s="15">
        <v>230.24</v>
      </c>
      <c r="BP77" s="15">
        <v>10607.08</v>
      </c>
      <c r="BQ77" s="15">
        <v>3986.19</v>
      </c>
      <c r="BR77" s="15">
        <v>0</v>
      </c>
      <c r="BS77" s="15">
        <v>20373.240000000002</v>
      </c>
      <c r="BT77" s="15">
        <v>365.46</v>
      </c>
      <c r="BU77" s="15">
        <v>73.09</v>
      </c>
      <c r="BV77" s="15">
        <v>0</v>
      </c>
      <c r="BW77" s="15">
        <v>24797.98</v>
      </c>
    </row>
    <row r="79" spans="1:75" x14ac:dyDescent="0.2">
      <c r="A79" s="10" t="s">
        <v>125</v>
      </c>
    </row>
    <row r="80" spans="1:75" x14ac:dyDescent="0.2">
      <c r="A80" s="4" t="s">
        <v>126</v>
      </c>
      <c r="B80" s="20" t="s">
        <v>127</v>
      </c>
      <c r="C80" s="2">
        <v>10953.9</v>
      </c>
      <c r="D80" s="2">
        <v>0</v>
      </c>
      <c r="E80" s="2">
        <v>0</v>
      </c>
      <c r="F80" s="2">
        <v>0</v>
      </c>
      <c r="G80" s="2">
        <v>0</v>
      </c>
      <c r="H80" s="2">
        <v>2555.91</v>
      </c>
      <c r="I80" s="2">
        <v>0</v>
      </c>
      <c r="J80" s="2">
        <v>0</v>
      </c>
      <c r="K80" s="2">
        <v>0</v>
      </c>
      <c r="L80" s="2">
        <v>200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784</v>
      </c>
      <c r="T80" s="2">
        <v>0</v>
      </c>
      <c r="U80" s="2">
        <v>0</v>
      </c>
      <c r="V80" s="2">
        <v>382.62</v>
      </c>
      <c r="W80" s="2">
        <v>708.5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13029.02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1369.27</v>
      </c>
      <c r="AP80" s="2">
        <v>0</v>
      </c>
      <c r="AQ80" s="2">
        <v>1369.27</v>
      </c>
      <c r="AR80" s="2">
        <v>0</v>
      </c>
      <c r="AS80" s="2">
        <v>0</v>
      </c>
      <c r="AT80" s="2">
        <v>0</v>
      </c>
      <c r="AU80" s="2">
        <v>0</v>
      </c>
      <c r="AV80" s="2">
        <v>1259.7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45">
        <v>-0.45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2628.52</v>
      </c>
      <c r="BM80" s="2">
        <v>10400.5</v>
      </c>
      <c r="BN80" s="2">
        <v>0</v>
      </c>
      <c r="BO80" s="2">
        <v>0</v>
      </c>
      <c r="BP80" s="2">
        <v>644.41</v>
      </c>
      <c r="BQ80" s="2">
        <v>269.8</v>
      </c>
      <c r="BR80" s="2">
        <v>0</v>
      </c>
      <c r="BS80" s="2">
        <v>1156.1500000000001</v>
      </c>
      <c r="BT80" s="2">
        <v>0</v>
      </c>
      <c r="BU80" s="2">
        <v>0</v>
      </c>
      <c r="BV80" s="2">
        <v>0</v>
      </c>
      <c r="BW80" s="2">
        <v>1425.95</v>
      </c>
    </row>
    <row r="81" spans="1:75" x14ac:dyDescent="0.2">
      <c r="A81" s="4" t="s">
        <v>128</v>
      </c>
      <c r="B81" s="20" t="s">
        <v>129</v>
      </c>
      <c r="C81" s="2">
        <v>10953.9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784</v>
      </c>
      <c r="T81" s="2">
        <v>0</v>
      </c>
      <c r="U81" s="2">
        <v>0</v>
      </c>
      <c r="V81" s="2">
        <v>499</v>
      </c>
      <c r="W81" s="2">
        <v>708.5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12901.79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1344.06</v>
      </c>
      <c r="AP81" s="2">
        <v>0</v>
      </c>
      <c r="AQ81" s="2">
        <v>1344.06</v>
      </c>
      <c r="AR81" s="2">
        <v>0</v>
      </c>
      <c r="AS81" s="2">
        <v>0</v>
      </c>
      <c r="AT81" s="2">
        <v>0</v>
      </c>
      <c r="AU81" s="2">
        <v>0</v>
      </c>
      <c r="AV81" s="2">
        <v>1259.7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0.03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2603.79</v>
      </c>
      <c r="BM81" s="2">
        <v>10298</v>
      </c>
      <c r="BN81" s="2">
        <v>0</v>
      </c>
      <c r="BO81" s="2">
        <v>0</v>
      </c>
      <c r="BP81" s="2">
        <v>832.36</v>
      </c>
      <c r="BQ81" s="2">
        <v>269.8</v>
      </c>
      <c r="BR81" s="2">
        <v>0</v>
      </c>
      <c r="BS81" s="2">
        <v>1493.36</v>
      </c>
      <c r="BT81" s="2">
        <v>0</v>
      </c>
      <c r="BU81" s="2">
        <v>0</v>
      </c>
      <c r="BV81" s="2">
        <v>0</v>
      </c>
      <c r="BW81" s="2">
        <v>1763.16</v>
      </c>
    </row>
    <row r="82" spans="1:75" x14ac:dyDescent="0.2">
      <c r="A82" s="4" t="s">
        <v>130</v>
      </c>
      <c r="B82" s="20" t="s">
        <v>131</v>
      </c>
      <c r="C82" s="2">
        <v>10953.9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784</v>
      </c>
      <c r="T82" s="2">
        <v>0</v>
      </c>
      <c r="U82" s="2">
        <v>0</v>
      </c>
      <c r="V82" s="2">
        <v>499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12236.9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1224.92</v>
      </c>
      <c r="AP82" s="2">
        <v>0</v>
      </c>
      <c r="AQ82" s="2">
        <v>1224.92</v>
      </c>
      <c r="AR82" s="2">
        <v>0</v>
      </c>
      <c r="AS82" s="2">
        <v>0</v>
      </c>
      <c r="AT82" s="2">
        <v>0</v>
      </c>
      <c r="AU82" s="2">
        <v>0</v>
      </c>
      <c r="AV82" s="2">
        <v>1259.7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0.28000000000000003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2484.9</v>
      </c>
      <c r="BM82" s="2">
        <v>9752</v>
      </c>
      <c r="BN82" s="2">
        <v>0</v>
      </c>
      <c r="BO82" s="2">
        <v>0</v>
      </c>
      <c r="BP82" s="2">
        <v>892.06</v>
      </c>
      <c r="BQ82" s="2">
        <v>311.70999999999998</v>
      </c>
      <c r="BR82" s="2">
        <v>0</v>
      </c>
      <c r="BS82" s="2">
        <v>1655.74</v>
      </c>
      <c r="BT82" s="2">
        <v>0</v>
      </c>
      <c r="BU82" s="2">
        <v>0</v>
      </c>
      <c r="BV82" s="2">
        <v>0</v>
      </c>
      <c r="BW82" s="2">
        <v>1967.45</v>
      </c>
    </row>
    <row r="83" spans="1:75" x14ac:dyDescent="0.2">
      <c r="A83" s="4" t="s">
        <v>132</v>
      </c>
      <c r="B83" s="20" t="s">
        <v>133</v>
      </c>
      <c r="C83" s="2">
        <v>10953.9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784</v>
      </c>
      <c r="T83" s="2">
        <v>0</v>
      </c>
      <c r="U83" s="2">
        <v>0</v>
      </c>
      <c r="V83" s="2">
        <v>499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12236.9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1224.92</v>
      </c>
      <c r="AP83" s="2">
        <v>0</v>
      </c>
      <c r="AQ83" s="2">
        <v>1224.92</v>
      </c>
      <c r="AR83" s="2">
        <v>0</v>
      </c>
      <c r="AS83" s="2">
        <v>0</v>
      </c>
      <c r="AT83" s="2">
        <v>0</v>
      </c>
      <c r="AU83" s="2">
        <v>0</v>
      </c>
      <c r="AV83" s="2">
        <v>1259.7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0.28000000000000003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2484.9</v>
      </c>
      <c r="BM83" s="2">
        <v>9752</v>
      </c>
      <c r="BN83" s="2">
        <v>0</v>
      </c>
      <c r="BO83" s="2">
        <v>0</v>
      </c>
      <c r="BP83" s="2">
        <v>832.36</v>
      </c>
      <c r="BQ83" s="2">
        <v>269.8</v>
      </c>
      <c r="BR83" s="2">
        <v>0</v>
      </c>
      <c r="BS83" s="2">
        <v>1493.36</v>
      </c>
      <c r="BT83" s="2">
        <v>0</v>
      </c>
      <c r="BU83" s="2">
        <v>0</v>
      </c>
      <c r="BV83" s="2">
        <v>0</v>
      </c>
      <c r="BW83" s="2">
        <v>1763.16</v>
      </c>
    </row>
    <row r="84" spans="1:75" x14ac:dyDescent="0.2">
      <c r="A84" s="4" t="s">
        <v>134</v>
      </c>
      <c r="B84" s="20" t="s">
        <v>135</v>
      </c>
      <c r="C84" s="2">
        <v>10953.9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200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784</v>
      </c>
      <c r="T84" s="2">
        <v>0</v>
      </c>
      <c r="U84" s="2">
        <v>0</v>
      </c>
      <c r="V84" s="2">
        <v>499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12436.9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1260.76</v>
      </c>
      <c r="AP84" s="2">
        <v>0</v>
      </c>
      <c r="AQ84" s="2">
        <v>1260.76</v>
      </c>
      <c r="AR84" s="2">
        <v>0</v>
      </c>
      <c r="AS84" s="2">
        <v>0</v>
      </c>
      <c r="AT84" s="2">
        <v>0</v>
      </c>
      <c r="AU84" s="2">
        <v>0</v>
      </c>
      <c r="AV84" s="2">
        <v>1259.7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45">
        <v>-0.06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2520.4</v>
      </c>
      <c r="BM84" s="2">
        <v>9916.5</v>
      </c>
      <c r="BN84" s="2">
        <v>0</v>
      </c>
      <c r="BO84" s="2">
        <v>0</v>
      </c>
      <c r="BP84" s="2">
        <v>832.36</v>
      </c>
      <c r="BQ84" s="2">
        <v>269.8</v>
      </c>
      <c r="BR84" s="2">
        <v>0</v>
      </c>
      <c r="BS84" s="2">
        <v>1493.36</v>
      </c>
      <c r="BT84" s="2">
        <v>0</v>
      </c>
      <c r="BU84" s="2">
        <v>0</v>
      </c>
      <c r="BV84" s="2">
        <v>0</v>
      </c>
      <c r="BW84" s="2">
        <v>1763.16</v>
      </c>
    </row>
    <row r="85" spans="1:75" s="26" customFormat="1" x14ac:dyDescent="0.2">
      <c r="A85" s="11" t="s">
        <v>538</v>
      </c>
      <c r="C85" s="26" t="s">
        <v>39</v>
      </c>
      <c r="D85" s="26" t="s">
        <v>39</v>
      </c>
      <c r="E85" s="26" t="s">
        <v>39</v>
      </c>
      <c r="F85" s="26" t="s">
        <v>39</v>
      </c>
      <c r="G85" s="26" t="s">
        <v>39</v>
      </c>
      <c r="H85" s="26" t="s">
        <v>39</v>
      </c>
      <c r="I85" s="26" t="s">
        <v>39</v>
      </c>
      <c r="J85" s="26" t="s">
        <v>39</v>
      </c>
      <c r="K85" s="26" t="s">
        <v>39</v>
      </c>
      <c r="L85" s="26" t="s">
        <v>39</v>
      </c>
      <c r="M85" s="26" t="s">
        <v>39</v>
      </c>
      <c r="N85" s="26" t="s">
        <v>39</v>
      </c>
      <c r="O85" s="26" t="s">
        <v>39</v>
      </c>
      <c r="P85" s="26" t="s">
        <v>39</v>
      </c>
      <c r="Q85" s="26" t="s">
        <v>39</v>
      </c>
      <c r="R85" s="26" t="s">
        <v>39</v>
      </c>
      <c r="S85" s="26" t="s">
        <v>39</v>
      </c>
      <c r="T85" s="26" t="s">
        <v>39</v>
      </c>
      <c r="U85" s="26" t="s">
        <v>39</v>
      </c>
      <c r="V85" s="26" t="s">
        <v>39</v>
      </c>
      <c r="W85" s="26" t="s">
        <v>39</v>
      </c>
      <c r="X85" s="26" t="s">
        <v>39</v>
      </c>
      <c r="Y85" s="26" t="s">
        <v>39</v>
      </c>
      <c r="Z85" s="26" t="s">
        <v>39</v>
      </c>
      <c r="AA85" s="26" t="s">
        <v>39</v>
      </c>
      <c r="AB85" s="26" t="s">
        <v>39</v>
      </c>
      <c r="AC85" s="26" t="s">
        <v>39</v>
      </c>
      <c r="AD85" s="26" t="s">
        <v>39</v>
      </c>
      <c r="AE85" s="26" t="s">
        <v>39</v>
      </c>
      <c r="AF85" s="26" t="s">
        <v>39</v>
      </c>
      <c r="AG85" s="26" t="s">
        <v>39</v>
      </c>
      <c r="AH85" s="26" t="s">
        <v>39</v>
      </c>
      <c r="AI85" s="26" t="s">
        <v>39</v>
      </c>
      <c r="AJ85" s="26" t="s">
        <v>39</v>
      </c>
      <c r="AK85" s="26" t="s">
        <v>39</v>
      </c>
      <c r="AL85" s="26" t="s">
        <v>39</v>
      </c>
      <c r="AM85" s="26" t="s">
        <v>39</v>
      </c>
      <c r="AN85" s="26" t="s">
        <v>39</v>
      </c>
      <c r="AO85" s="26" t="s">
        <v>39</v>
      </c>
      <c r="AP85" s="26" t="s">
        <v>39</v>
      </c>
      <c r="AQ85" s="26" t="s">
        <v>39</v>
      </c>
      <c r="AR85" s="26" t="s">
        <v>39</v>
      </c>
      <c r="AS85" s="26" t="s">
        <v>39</v>
      </c>
      <c r="AT85" s="26" t="s">
        <v>39</v>
      </c>
      <c r="AU85" s="26" t="s">
        <v>39</v>
      </c>
      <c r="AV85" s="26" t="s">
        <v>39</v>
      </c>
      <c r="AW85" s="26" t="s">
        <v>39</v>
      </c>
      <c r="AX85" s="26" t="s">
        <v>39</v>
      </c>
      <c r="AY85" s="26" t="s">
        <v>39</v>
      </c>
      <c r="AZ85" s="26" t="s">
        <v>39</v>
      </c>
      <c r="BA85" s="26" t="s">
        <v>39</v>
      </c>
      <c r="BB85" s="26" t="s">
        <v>39</v>
      </c>
      <c r="BC85" s="26" t="s">
        <v>39</v>
      </c>
      <c r="BD85" s="26" t="s">
        <v>39</v>
      </c>
      <c r="BE85" s="26" t="s">
        <v>39</v>
      </c>
      <c r="BF85" s="26" t="s">
        <v>39</v>
      </c>
      <c r="BG85" s="26" t="s">
        <v>39</v>
      </c>
      <c r="BH85" s="26" t="s">
        <v>39</v>
      </c>
      <c r="BI85" s="26" t="s">
        <v>39</v>
      </c>
      <c r="BJ85" s="26" t="s">
        <v>39</v>
      </c>
      <c r="BK85" s="26" t="s">
        <v>39</v>
      </c>
      <c r="BL85" s="26" t="s">
        <v>39</v>
      </c>
      <c r="BM85" s="26" t="s">
        <v>39</v>
      </c>
      <c r="BN85" s="26" t="s">
        <v>39</v>
      </c>
      <c r="BO85" s="26" t="s">
        <v>39</v>
      </c>
      <c r="BP85" s="26" t="s">
        <v>39</v>
      </c>
      <c r="BQ85" s="26" t="s">
        <v>39</v>
      </c>
      <c r="BR85" s="26" t="s">
        <v>39</v>
      </c>
      <c r="BS85" s="26" t="s">
        <v>39</v>
      </c>
      <c r="BT85" s="26" t="s">
        <v>39</v>
      </c>
      <c r="BU85" s="26" t="s">
        <v>39</v>
      </c>
      <c r="BV85" s="26" t="s">
        <v>39</v>
      </c>
      <c r="BW85" s="26" t="s">
        <v>39</v>
      </c>
    </row>
    <row r="86" spans="1:75" x14ac:dyDescent="0.2">
      <c r="C86" s="15"/>
      <c r="D86" s="15">
        <v>0</v>
      </c>
      <c r="E86" s="15">
        <v>0</v>
      </c>
      <c r="F86" s="15">
        <v>0</v>
      </c>
      <c r="G86" s="15">
        <v>0</v>
      </c>
      <c r="H86" s="15">
        <v>2555.91</v>
      </c>
      <c r="I86" s="15">
        <v>0</v>
      </c>
      <c r="J86" s="15">
        <v>0</v>
      </c>
      <c r="K86" s="15">
        <v>0</v>
      </c>
      <c r="L86" s="15">
        <v>400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3920</v>
      </c>
      <c r="T86" s="15">
        <v>0</v>
      </c>
      <c r="U86" s="15">
        <v>0</v>
      </c>
      <c r="V86" s="15">
        <v>2378.62</v>
      </c>
      <c r="W86" s="15">
        <v>1417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>
        <v>62841.51</v>
      </c>
      <c r="AI86" s="15">
        <v>0</v>
      </c>
      <c r="AJ86" s="15">
        <v>0</v>
      </c>
      <c r="AK86" s="15">
        <v>0</v>
      </c>
      <c r="AL86" s="15">
        <v>0</v>
      </c>
      <c r="AM86" s="15">
        <v>0</v>
      </c>
      <c r="AN86" s="15">
        <v>0</v>
      </c>
      <c r="AO86" s="15">
        <v>6423.93</v>
      </c>
      <c r="AP86" s="15">
        <v>0</v>
      </c>
      <c r="AQ86" s="15">
        <v>6423.93</v>
      </c>
      <c r="AR86" s="15">
        <v>0</v>
      </c>
      <c r="AS86" s="15">
        <v>0</v>
      </c>
      <c r="AT86" s="15">
        <v>0</v>
      </c>
      <c r="AU86" s="15">
        <v>0</v>
      </c>
      <c r="AV86" s="15">
        <v>6298.5</v>
      </c>
      <c r="AW86" s="15">
        <v>0</v>
      </c>
      <c r="AX86" s="15">
        <v>0</v>
      </c>
      <c r="AY86" s="15">
        <v>0</v>
      </c>
      <c r="AZ86" s="15">
        <v>0</v>
      </c>
      <c r="BA86" s="15">
        <v>0</v>
      </c>
      <c r="BB86" s="15">
        <v>0.08</v>
      </c>
      <c r="BC86" s="15">
        <v>0</v>
      </c>
      <c r="BD86" s="15">
        <v>0</v>
      </c>
      <c r="BE86" s="15">
        <v>0</v>
      </c>
      <c r="BF86" s="15">
        <v>0</v>
      </c>
      <c r="BG86" s="15">
        <v>0</v>
      </c>
      <c r="BH86" s="15">
        <v>0</v>
      </c>
      <c r="BI86" s="15">
        <v>0</v>
      </c>
      <c r="BJ86" s="15">
        <v>0</v>
      </c>
      <c r="BK86" s="15">
        <v>0</v>
      </c>
      <c r="BL86" s="15">
        <v>12722.51</v>
      </c>
      <c r="BM86" s="15">
        <v>50119</v>
      </c>
      <c r="BN86" s="15">
        <v>0</v>
      </c>
      <c r="BO86" s="15">
        <v>0</v>
      </c>
      <c r="BP86" s="15">
        <v>4033.55</v>
      </c>
      <c r="BQ86" s="15">
        <v>1390.91</v>
      </c>
      <c r="BR86" s="15">
        <v>0</v>
      </c>
      <c r="BS86" s="15">
        <v>7291.97</v>
      </c>
      <c r="BT86" s="15">
        <v>0</v>
      </c>
      <c r="BU86" s="15">
        <v>0</v>
      </c>
      <c r="BV86" s="15">
        <v>0</v>
      </c>
      <c r="BW86" s="15">
        <v>8682.8799999999992</v>
      </c>
    </row>
    <row r="88" spans="1:75" x14ac:dyDescent="0.2">
      <c r="A88" s="10" t="s">
        <v>138</v>
      </c>
    </row>
    <row r="89" spans="1:75" x14ac:dyDescent="0.2">
      <c r="A89" s="4" t="s">
        <v>498</v>
      </c>
      <c r="B89" s="20" t="s">
        <v>499</v>
      </c>
      <c r="C89" s="2">
        <v>11756.1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846</v>
      </c>
      <c r="T89" s="2">
        <v>0</v>
      </c>
      <c r="U89" s="2">
        <v>0</v>
      </c>
      <c r="V89" s="2">
        <v>528</v>
      </c>
      <c r="W89" s="2">
        <v>739.32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13869.72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1540.36</v>
      </c>
      <c r="AP89" s="2">
        <v>0</v>
      </c>
      <c r="AQ89" s="2">
        <v>1540.36</v>
      </c>
      <c r="AR89" s="2">
        <v>0</v>
      </c>
      <c r="AS89" s="2">
        <v>0</v>
      </c>
      <c r="AT89" s="2">
        <v>0</v>
      </c>
      <c r="AU89" s="2">
        <v>0</v>
      </c>
      <c r="AV89" s="2">
        <v>1351.98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45">
        <v>-0.12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2892.22</v>
      </c>
      <c r="BM89" s="2">
        <v>10977.5</v>
      </c>
      <c r="BN89" s="2">
        <v>0</v>
      </c>
      <c r="BO89" s="2">
        <v>0</v>
      </c>
      <c r="BP89" s="2">
        <v>897.21</v>
      </c>
      <c r="BQ89" s="2">
        <v>315.33</v>
      </c>
      <c r="BR89" s="2">
        <v>0</v>
      </c>
      <c r="BS89" s="2">
        <v>1669.76</v>
      </c>
      <c r="BT89" s="2">
        <v>0</v>
      </c>
      <c r="BU89" s="2">
        <v>0</v>
      </c>
      <c r="BV89" s="2">
        <v>0</v>
      </c>
      <c r="BW89" s="2">
        <v>1985.09</v>
      </c>
    </row>
    <row r="90" spans="1:75" x14ac:dyDescent="0.2">
      <c r="A90" s="4" t="s">
        <v>139</v>
      </c>
      <c r="B90" s="20" t="s">
        <v>140</v>
      </c>
      <c r="C90" s="2">
        <v>10953.9</v>
      </c>
      <c r="D90" s="2">
        <v>0</v>
      </c>
      <c r="E90" s="2">
        <v>0</v>
      </c>
      <c r="F90" s="2">
        <v>0</v>
      </c>
      <c r="G90" s="2">
        <v>0</v>
      </c>
      <c r="H90" s="2">
        <v>1825.65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784</v>
      </c>
      <c r="T90" s="2">
        <v>0</v>
      </c>
      <c r="U90" s="2">
        <v>0</v>
      </c>
      <c r="V90" s="2">
        <v>415.9</v>
      </c>
      <c r="W90" s="2">
        <v>708.5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12790.28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1324.08</v>
      </c>
      <c r="AP90" s="2">
        <v>0</v>
      </c>
      <c r="AQ90" s="2">
        <v>1324.08</v>
      </c>
      <c r="AR90" s="2">
        <v>0</v>
      </c>
      <c r="AS90" s="2">
        <v>0</v>
      </c>
      <c r="AT90" s="2">
        <v>0</v>
      </c>
      <c r="AU90" s="2">
        <v>0</v>
      </c>
      <c r="AV90" s="2">
        <v>1259.7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2583.7800000000002</v>
      </c>
      <c r="BM90" s="2">
        <v>10206.5</v>
      </c>
      <c r="BN90" s="2">
        <v>0</v>
      </c>
      <c r="BO90" s="2">
        <v>0</v>
      </c>
      <c r="BP90" s="2">
        <v>871.4</v>
      </c>
      <c r="BQ90" s="2">
        <v>414.82</v>
      </c>
      <c r="BR90" s="2">
        <v>0</v>
      </c>
      <c r="BS90" s="2">
        <v>1723.79</v>
      </c>
      <c r="BT90" s="2">
        <v>0</v>
      </c>
      <c r="BU90" s="2">
        <v>0</v>
      </c>
      <c r="BV90" s="2">
        <v>0</v>
      </c>
      <c r="BW90" s="2">
        <v>2138.61</v>
      </c>
    </row>
    <row r="91" spans="1:75" x14ac:dyDescent="0.2">
      <c r="A91" s="4" t="s">
        <v>141</v>
      </c>
      <c r="B91" s="20" t="s">
        <v>142</v>
      </c>
      <c r="C91" s="2">
        <v>10953.9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910.4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784</v>
      </c>
      <c r="T91" s="2">
        <v>0</v>
      </c>
      <c r="U91" s="2">
        <v>0</v>
      </c>
      <c r="V91" s="2">
        <v>499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13111.8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1395.14</v>
      </c>
      <c r="AP91" s="2">
        <v>0</v>
      </c>
      <c r="AQ91" s="2">
        <v>1395.14</v>
      </c>
      <c r="AR91" s="2">
        <v>0</v>
      </c>
      <c r="AS91" s="2">
        <v>0</v>
      </c>
      <c r="AT91" s="2">
        <v>0</v>
      </c>
      <c r="AU91" s="2">
        <v>0</v>
      </c>
      <c r="AV91" s="2">
        <v>1259.7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45">
        <v>-0.04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2654.8</v>
      </c>
      <c r="BM91" s="2">
        <v>10457</v>
      </c>
      <c r="BN91" s="2">
        <v>0</v>
      </c>
      <c r="BO91" s="2">
        <v>0</v>
      </c>
      <c r="BP91" s="2">
        <v>832.36</v>
      </c>
      <c r="BQ91" s="2">
        <v>269.8</v>
      </c>
      <c r="BR91" s="2">
        <v>0</v>
      </c>
      <c r="BS91" s="2">
        <v>1493.36</v>
      </c>
      <c r="BT91" s="2">
        <v>0</v>
      </c>
      <c r="BU91" s="2">
        <v>0</v>
      </c>
      <c r="BV91" s="2">
        <v>0</v>
      </c>
      <c r="BW91" s="2">
        <v>1763.16</v>
      </c>
    </row>
    <row r="92" spans="1:75" x14ac:dyDescent="0.2">
      <c r="A92" s="4" t="s">
        <v>438</v>
      </c>
      <c r="B92" s="20" t="s">
        <v>439</v>
      </c>
      <c r="C92" s="2">
        <v>10953.9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784</v>
      </c>
      <c r="T92" s="2">
        <v>0</v>
      </c>
      <c r="U92" s="2">
        <v>0</v>
      </c>
      <c r="V92" s="2">
        <v>499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12222.7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1222.3699999999999</v>
      </c>
      <c r="AP92" s="2">
        <v>0</v>
      </c>
      <c r="AQ92" s="2">
        <v>1222.3699999999999</v>
      </c>
      <c r="AR92" s="2">
        <v>0</v>
      </c>
      <c r="AS92" s="2">
        <v>0</v>
      </c>
      <c r="AT92" s="2">
        <v>0</v>
      </c>
      <c r="AU92" s="2">
        <v>0</v>
      </c>
      <c r="AV92" s="2">
        <v>1259.7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45">
        <v>-0.39</v>
      </c>
      <c r="BC92" s="2">
        <v>0</v>
      </c>
      <c r="BD92" s="2">
        <v>0</v>
      </c>
      <c r="BE92" s="2">
        <v>0</v>
      </c>
      <c r="BF92" s="2">
        <v>0</v>
      </c>
      <c r="BG92" s="2">
        <v>1242.52</v>
      </c>
      <c r="BH92" s="2">
        <v>0</v>
      </c>
      <c r="BI92" s="2">
        <v>0</v>
      </c>
      <c r="BJ92" s="2">
        <v>0</v>
      </c>
      <c r="BK92" s="2">
        <v>0</v>
      </c>
      <c r="BL92" s="2">
        <v>3724.2</v>
      </c>
      <c r="BM92" s="2">
        <v>8498.5</v>
      </c>
      <c r="BN92" s="2">
        <v>0</v>
      </c>
      <c r="BO92" s="2">
        <v>0</v>
      </c>
      <c r="BP92" s="2">
        <v>832.36</v>
      </c>
      <c r="BQ92" s="2">
        <v>269.8</v>
      </c>
      <c r="BR92" s="2">
        <v>0</v>
      </c>
      <c r="BS92" s="2">
        <v>1493.36</v>
      </c>
      <c r="BT92" s="2">
        <v>0</v>
      </c>
      <c r="BU92" s="2">
        <v>0</v>
      </c>
      <c r="BV92" s="2">
        <v>0</v>
      </c>
      <c r="BW92" s="2">
        <v>1763.16</v>
      </c>
    </row>
    <row r="93" spans="1:75" x14ac:dyDescent="0.2">
      <c r="A93" s="4" t="s">
        <v>508</v>
      </c>
      <c r="B93" s="20" t="s">
        <v>509</v>
      </c>
      <c r="C93" s="2">
        <v>11756.1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846</v>
      </c>
      <c r="T93" s="2">
        <v>0</v>
      </c>
      <c r="U93" s="2">
        <v>0</v>
      </c>
      <c r="V93" s="2">
        <v>528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13046.31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1369.97</v>
      </c>
      <c r="AP93" s="2">
        <v>0</v>
      </c>
      <c r="AQ93" s="2">
        <v>1369.97</v>
      </c>
      <c r="AR93" s="2">
        <v>0</v>
      </c>
      <c r="AS93" s="2">
        <v>0</v>
      </c>
      <c r="AT93" s="2">
        <v>0</v>
      </c>
      <c r="AU93" s="2">
        <v>0</v>
      </c>
      <c r="AV93" s="2">
        <v>1351.98</v>
      </c>
      <c r="AW93" s="2">
        <v>2800</v>
      </c>
      <c r="AX93" s="2">
        <v>0</v>
      </c>
      <c r="AY93" s="2">
        <v>0</v>
      </c>
      <c r="AZ93" s="2">
        <v>0</v>
      </c>
      <c r="BA93" s="2">
        <v>0</v>
      </c>
      <c r="BB93" s="45">
        <v>-0.14000000000000001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5521.81</v>
      </c>
      <c r="BM93" s="2">
        <v>7524.5</v>
      </c>
      <c r="BN93" s="2">
        <v>0</v>
      </c>
      <c r="BO93" s="2">
        <v>0</v>
      </c>
      <c r="BP93" s="2">
        <v>878.7</v>
      </c>
      <c r="BQ93" s="2">
        <v>302.33</v>
      </c>
      <c r="BR93" s="2">
        <v>0</v>
      </c>
      <c r="BS93" s="2">
        <v>1619.42</v>
      </c>
      <c r="BT93" s="2">
        <v>0</v>
      </c>
      <c r="BU93" s="2">
        <v>0</v>
      </c>
      <c r="BV93" s="2">
        <v>0</v>
      </c>
      <c r="BW93" s="2">
        <v>1921.75</v>
      </c>
    </row>
    <row r="94" spans="1:75" x14ac:dyDescent="0.2">
      <c r="A94" s="4" t="s">
        <v>143</v>
      </c>
      <c r="B94" s="20" t="s">
        <v>144</v>
      </c>
      <c r="C94" s="2">
        <v>10953.9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200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784</v>
      </c>
      <c r="T94" s="2">
        <v>0</v>
      </c>
      <c r="U94" s="2">
        <v>0</v>
      </c>
      <c r="V94" s="2">
        <v>499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12436.9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1260.76</v>
      </c>
      <c r="AP94" s="2">
        <v>0</v>
      </c>
      <c r="AQ94" s="2">
        <v>1260.76</v>
      </c>
      <c r="AR94" s="2">
        <v>0</v>
      </c>
      <c r="AS94" s="2">
        <v>0</v>
      </c>
      <c r="AT94" s="2">
        <v>0</v>
      </c>
      <c r="AU94" s="2">
        <v>0</v>
      </c>
      <c r="AV94" s="2">
        <v>1259.7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45">
        <v>-0.06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2520.4</v>
      </c>
      <c r="BM94" s="2">
        <v>9916.5</v>
      </c>
      <c r="BN94" s="2">
        <v>0</v>
      </c>
      <c r="BO94" s="2">
        <v>0</v>
      </c>
      <c r="BP94" s="2">
        <v>832.36</v>
      </c>
      <c r="BQ94" s="2">
        <v>269.8</v>
      </c>
      <c r="BR94" s="2">
        <v>0</v>
      </c>
      <c r="BS94" s="2">
        <v>1493.36</v>
      </c>
      <c r="BT94" s="2">
        <v>0</v>
      </c>
      <c r="BU94" s="2">
        <v>0</v>
      </c>
      <c r="BV94" s="2">
        <v>0</v>
      </c>
      <c r="BW94" s="2">
        <v>1763.16</v>
      </c>
    </row>
    <row r="95" spans="1:75" x14ac:dyDescent="0.2">
      <c r="A95" s="4" t="s">
        <v>145</v>
      </c>
      <c r="B95" s="20" t="s">
        <v>146</v>
      </c>
      <c r="C95" s="2">
        <v>10953.9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200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784</v>
      </c>
      <c r="T95" s="2">
        <v>0</v>
      </c>
      <c r="U95" s="2">
        <v>0</v>
      </c>
      <c r="V95" s="2">
        <v>499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12436.9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1260.76</v>
      </c>
      <c r="AP95" s="2">
        <v>0</v>
      </c>
      <c r="AQ95" s="2">
        <v>1260.76</v>
      </c>
      <c r="AR95" s="2">
        <v>0</v>
      </c>
      <c r="AS95" s="2">
        <v>0</v>
      </c>
      <c r="AT95" s="2">
        <v>0</v>
      </c>
      <c r="AU95" s="2">
        <v>0</v>
      </c>
      <c r="AV95" s="2">
        <v>1259.7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0.44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2520.9</v>
      </c>
      <c r="BM95" s="2">
        <v>9916</v>
      </c>
      <c r="BN95" s="2">
        <v>0</v>
      </c>
      <c r="BO95" s="2">
        <v>0</v>
      </c>
      <c r="BP95" s="2">
        <v>832.36</v>
      </c>
      <c r="BQ95" s="2">
        <v>269.8</v>
      </c>
      <c r="BR95" s="2">
        <v>0</v>
      </c>
      <c r="BS95" s="2">
        <v>1493.36</v>
      </c>
      <c r="BT95" s="2">
        <v>0</v>
      </c>
      <c r="BU95" s="2">
        <v>0</v>
      </c>
      <c r="BV95" s="2">
        <v>0</v>
      </c>
      <c r="BW95" s="2">
        <v>1763.16</v>
      </c>
    </row>
    <row r="96" spans="1:75" x14ac:dyDescent="0.2">
      <c r="A96" s="4" t="s">
        <v>147</v>
      </c>
      <c r="B96" s="20" t="s">
        <v>148</v>
      </c>
      <c r="C96" s="2">
        <v>10953.9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784</v>
      </c>
      <c r="T96" s="2">
        <v>0</v>
      </c>
      <c r="U96" s="2">
        <v>0</v>
      </c>
      <c r="V96" s="2">
        <v>499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12236.9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1224.92</v>
      </c>
      <c r="AP96" s="2">
        <v>0</v>
      </c>
      <c r="AQ96" s="2">
        <v>1224.92</v>
      </c>
      <c r="AR96" s="2">
        <v>0</v>
      </c>
      <c r="AS96" s="2">
        <v>0</v>
      </c>
      <c r="AT96" s="2">
        <v>0</v>
      </c>
      <c r="AU96" s="2">
        <v>0</v>
      </c>
      <c r="AV96" s="2">
        <v>1259.7</v>
      </c>
      <c r="AW96" s="2">
        <v>1566</v>
      </c>
      <c r="AX96" s="2">
        <v>0</v>
      </c>
      <c r="AY96" s="2">
        <v>0</v>
      </c>
      <c r="AZ96" s="2">
        <v>0</v>
      </c>
      <c r="BA96" s="2">
        <v>0</v>
      </c>
      <c r="BB96" s="2">
        <v>0.28000000000000003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4050.9</v>
      </c>
      <c r="BM96" s="2">
        <v>8186</v>
      </c>
      <c r="BN96" s="2">
        <v>0</v>
      </c>
      <c r="BO96" s="2">
        <v>0</v>
      </c>
      <c r="BP96" s="2">
        <v>832.36</v>
      </c>
      <c r="BQ96" s="2">
        <v>269.8</v>
      </c>
      <c r="BR96" s="2">
        <v>0</v>
      </c>
      <c r="BS96" s="2">
        <v>1493.36</v>
      </c>
      <c r="BT96" s="2">
        <v>0</v>
      </c>
      <c r="BU96" s="2">
        <v>0</v>
      </c>
      <c r="BV96" s="2">
        <v>0</v>
      </c>
      <c r="BW96" s="2">
        <v>1763.16</v>
      </c>
    </row>
    <row r="97" spans="1:75" x14ac:dyDescent="0.2">
      <c r="A97" s="4" t="s">
        <v>149</v>
      </c>
      <c r="B97" s="20" t="s">
        <v>150</v>
      </c>
      <c r="C97" s="2">
        <v>10953.9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200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784</v>
      </c>
      <c r="T97" s="2">
        <v>0</v>
      </c>
      <c r="U97" s="2">
        <v>0</v>
      </c>
      <c r="V97" s="2">
        <v>499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12436.9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1260.76</v>
      </c>
      <c r="AP97" s="2">
        <v>0</v>
      </c>
      <c r="AQ97" s="2">
        <v>1260.76</v>
      </c>
      <c r="AR97" s="2">
        <v>0</v>
      </c>
      <c r="AS97" s="2">
        <v>0</v>
      </c>
      <c r="AT97" s="2">
        <v>0</v>
      </c>
      <c r="AU97" s="2">
        <v>0</v>
      </c>
      <c r="AV97" s="2">
        <v>1259.7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45">
        <v>-0.06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2520.4</v>
      </c>
      <c r="BM97" s="2">
        <v>9916.5</v>
      </c>
      <c r="BN97" s="2">
        <v>0</v>
      </c>
      <c r="BO97" s="2">
        <v>0</v>
      </c>
      <c r="BP97" s="2">
        <v>832.36</v>
      </c>
      <c r="BQ97" s="2">
        <v>269.8</v>
      </c>
      <c r="BR97" s="2">
        <v>0</v>
      </c>
      <c r="BS97" s="2">
        <v>1493.36</v>
      </c>
      <c r="BT97" s="2">
        <v>0</v>
      </c>
      <c r="BU97" s="2">
        <v>0</v>
      </c>
      <c r="BV97" s="2">
        <v>0</v>
      </c>
      <c r="BW97" s="2">
        <v>1763.16</v>
      </c>
    </row>
    <row r="98" spans="1:75" x14ac:dyDescent="0.2">
      <c r="A98" s="4" t="s">
        <v>151</v>
      </c>
      <c r="B98" s="20" t="s">
        <v>152</v>
      </c>
      <c r="C98" s="2">
        <v>10953.9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200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784</v>
      </c>
      <c r="T98" s="2">
        <v>0</v>
      </c>
      <c r="U98" s="2">
        <v>0</v>
      </c>
      <c r="V98" s="2">
        <v>499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12436.9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1260.76</v>
      </c>
      <c r="AP98" s="2">
        <v>0</v>
      </c>
      <c r="AQ98" s="2">
        <v>1260.76</v>
      </c>
      <c r="AR98" s="2">
        <v>0</v>
      </c>
      <c r="AS98" s="2">
        <v>0</v>
      </c>
      <c r="AT98" s="2">
        <v>0</v>
      </c>
      <c r="AU98" s="2">
        <v>0</v>
      </c>
      <c r="AV98" s="2">
        <v>1259.7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45">
        <v>-0.06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2520.4</v>
      </c>
      <c r="BM98" s="2">
        <v>9916.5</v>
      </c>
      <c r="BN98" s="2">
        <v>0</v>
      </c>
      <c r="BO98" s="2">
        <v>0</v>
      </c>
      <c r="BP98" s="2">
        <v>832.36</v>
      </c>
      <c r="BQ98" s="2">
        <v>269.8</v>
      </c>
      <c r="BR98" s="2">
        <v>0</v>
      </c>
      <c r="BS98" s="2">
        <v>1493.36</v>
      </c>
      <c r="BT98" s="2">
        <v>0</v>
      </c>
      <c r="BU98" s="2">
        <v>0</v>
      </c>
      <c r="BV98" s="2">
        <v>0</v>
      </c>
      <c r="BW98" s="2">
        <v>1763.16</v>
      </c>
    </row>
    <row r="99" spans="1:75" s="26" customFormat="1" x14ac:dyDescent="0.2">
      <c r="A99" s="11" t="s">
        <v>538</v>
      </c>
      <c r="C99" s="26" t="s">
        <v>39</v>
      </c>
      <c r="D99" s="26" t="s">
        <v>39</v>
      </c>
      <c r="E99" s="26" t="s">
        <v>39</v>
      </c>
      <c r="F99" s="26" t="s">
        <v>39</v>
      </c>
      <c r="G99" s="26" t="s">
        <v>39</v>
      </c>
      <c r="H99" s="26" t="s">
        <v>39</v>
      </c>
      <c r="I99" s="26" t="s">
        <v>39</v>
      </c>
      <c r="J99" s="26" t="s">
        <v>39</v>
      </c>
      <c r="K99" s="26" t="s">
        <v>39</v>
      </c>
      <c r="L99" s="26" t="s">
        <v>39</v>
      </c>
      <c r="M99" s="26" t="s">
        <v>39</v>
      </c>
      <c r="N99" s="26" t="s">
        <v>39</v>
      </c>
      <c r="O99" s="26" t="s">
        <v>39</v>
      </c>
      <c r="P99" s="26" t="s">
        <v>39</v>
      </c>
      <c r="Q99" s="26" t="s">
        <v>39</v>
      </c>
      <c r="R99" s="26" t="s">
        <v>39</v>
      </c>
      <c r="S99" s="26" t="s">
        <v>39</v>
      </c>
      <c r="T99" s="26" t="s">
        <v>39</v>
      </c>
      <c r="U99" s="26" t="s">
        <v>39</v>
      </c>
      <c r="V99" s="26" t="s">
        <v>39</v>
      </c>
      <c r="W99" s="26" t="s">
        <v>39</v>
      </c>
      <c r="X99" s="26" t="s">
        <v>39</v>
      </c>
      <c r="Y99" s="26" t="s">
        <v>39</v>
      </c>
      <c r="Z99" s="26" t="s">
        <v>39</v>
      </c>
      <c r="AA99" s="26" t="s">
        <v>39</v>
      </c>
      <c r="AB99" s="26" t="s">
        <v>39</v>
      </c>
      <c r="AC99" s="26" t="s">
        <v>39</v>
      </c>
      <c r="AD99" s="26" t="s">
        <v>39</v>
      </c>
      <c r="AE99" s="26" t="s">
        <v>39</v>
      </c>
      <c r="AF99" s="26" t="s">
        <v>39</v>
      </c>
      <c r="AG99" s="26" t="s">
        <v>39</v>
      </c>
      <c r="AH99" s="26" t="s">
        <v>39</v>
      </c>
      <c r="AI99" s="26" t="s">
        <v>39</v>
      </c>
      <c r="AJ99" s="26" t="s">
        <v>39</v>
      </c>
      <c r="AK99" s="26" t="s">
        <v>39</v>
      </c>
      <c r="AL99" s="26" t="s">
        <v>39</v>
      </c>
      <c r="AM99" s="26" t="s">
        <v>39</v>
      </c>
      <c r="AN99" s="26" t="s">
        <v>39</v>
      </c>
      <c r="AO99" s="26" t="s">
        <v>39</v>
      </c>
      <c r="AP99" s="26" t="s">
        <v>39</v>
      </c>
      <c r="AQ99" s="26" t="s">
        <v>39</v>
      </c>
      <c r="AR99" s="26" t="s">
        <v>39</v>
      </c>
      <c r="AS99" s="26" t="s">
        <v>39</v>
      </c>
      <c r="AT99" s="26" t="s">
        <v>39</v>
      </c>
      <c r="AU99" s="26" t="s">
        <v>39</v>
      </c>
      <c r="AV99" s="26" t="s">
        <v>39</v>
      </c>
      <c r="AW99" s="26" t="s">
        <v>39</v>
      </c>
      <c r="AX99" s="26" t="s">
        <v>39</v>
      </c>
      <c r="AY99" s="26" t="s">
        <v>39</v>
      </c>
      <c r="AZ99" s="26" t="s">
        <v>39</v>
      </c>
      <c r="BA99" s="26" t="s">
        <v>39</v>
      </c>
      <c r="BB99" s="26" t="s">
        <v>39</v>
      </c>
      <c r="BC99" s="26" t="s">
        <v>39</v>
      </c>
      <c r="BD99" s="26" t="s">
        <v>39</v>
      </c>
      <c r="BE99" s="26" t="s">
        <v>39</v>
      </c>
      <c r="BF99" s="26" t="s">
        <v>39</v>
      </c>
      <c r="BG99" s="26" t="s">
        <v>39</v>
      </c>
      <c r="BH99" s="26" t="s">
        <v>39</v>
      </c>
      <c r="BI99" s="26" t="s">
        <v>39</v>
      </c>
      <c r="BJ99" s="26" t="s">
        <v>39</v>
      </c>
      <c r="BK99" s="26" t="s">
        <v>39</v>
      </c>
      <c r="BL99" s="26" t="s">
        <v>39</v>
      </c>
      <c r="BM99" s="26" t="s">
        <v>39</v>
      </c>
      <c r="BN99" s="26" t="s">
        <v>39</v>
      </c>
      <c r="BO99" s="26" t="s">
        <v>39</v>
      </c>
      <c r="BP99" s="26" t="s">
        <v>39</v>
      </c>
      <c r="BQ99" s="26" t="s">
        <v>39</v>
      </c>
      <c r="BR99" s="26" t="s">
        <v>39</v>
      </c>
      <c r="BS99" s="26" t="s">
        <v>39</v>
      </c>
      <c r="BT99" s="26" t="s">
        <v>39</v>
      </c>
      <c r="BU99" s="26" t="s">
        <v>39</v>
      </c>
      <c r="BV99" s="26" t="s">
        <v>39</v>
      </c>
      <c r="BW99" s="26" t="s">
        <v>39</v>
      </c>
    </row>
    <row r="100" spans="1:75" x14ac:dyDescent="0.2">
      <c r="C100" s="15"/>
      <c r="D100" s="15">
        <v>0</v>
      </c>
      <c r="E100" s="15">
        <v>0</v>
      </c>
      <c r="F100" s="15">
        <v>0</v>
      </c>
      <c r="G100" s="15">
        <v>0</v>
      </c>
      <c r="H100" s="15">
        <v>1825.65</v>
      </c>
      <c r="I100" s="15">
        <v>0</v>
      </c>
      <c r="J100" s="15">
        <v>0</v>
      </c>
      <c r="K100" s="15">
        <v>0</v>
      </c>
      <c r="L100" s="15">
        <v>800</v>
      </c>
      <c r="M100" s="15">
        <v>910.4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7964</v>
      </c>
      <c r="T100" s="15">
        <v>0</v>
      </c>
      <c r="U100" s="15">
        <v>0</v>
      </c>
      <c r="V100" s="15">
        <v>4964.8999999999996</v>
      </c>
      <c r="W100" s="15">
        <v>1447.82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127025.31</v>
      </c>
      <c r="AI100" s="15">
        <v>0</v>
      </c>
      <c r="AJ100" s="15">
        <v>0</v>
      </c>
      <c r="AK100" s="15">
        <v>0</v>
      </c>
      <c r="AL100" s="15">
        <v>0</v>
      </c>
      <c r="AM100" s="15">
        <v>0</v>
      </c>
      <c r="AN100" s="15">
        <v>0</v>
      </c>
      <c r="AO100" s="15">
        <v>13119.88</v>
      </c>
      <c r="AP100" s="15">
        <v>0</v>
      </c>
      <c r="AQ100" s="15">
        <v>13119.88</v>
      </c>
      <c r="AR100" s="15">
        <v>0</v>
      </c>
      <c r="AS100" s="15">
        <v>0</v>
      </c>
      <c r="AT100" s="15">
        <v>0</v>
      </c>
      <c r="AU100" s="15">
        <v>0</v>
      </c>
      <c r="AV100" s="15">
        <v>12781.56</v>
      </c>
      <c r="AW100" s="15">
        <v>4366</v>
      </c>
      <c r="AX100" s="15">
        <v>0</v>
      </c>
      <c r="AY100" s="15">
        <v>0</v>
      </c>
      <c r="AZ100" s="15">
        <v>0</v>
      </c>
      <c r="BA100" s="15">
        <v>0</v>
      </c>
      <c r="BB100" s="46">
        <v>-0.15</v>
      </c>
      <c r="BC100" s="15">
        <v>0</v>
      </c>
      <c r="BD100" s="15">
        <v>0</v>
      </c>
      <c r="BE100" s="15">
        <v>0</v>
      </c>
      <c r="BF100" s="15">
        <v>0</v>
      </c>
      <c r="BG100" s="15">
        <v>1242.52</v>
      </c>
      <c r="BH100" s="15">
        <v>0</v>
      </c>
      <c r="BI100" s="15">
        <v>0</v>
      </c>
      <c r="BJ100" s="15">
        <v>0</v>
      </c>
      <c r="BK100" s="15">
        <v>0</v>
      </c>
      <c r="BL100" s="15">
        <v>31509.81</v>
      </c>
      <c r="BM100" s="15">
        <v>95515.5</v>
      </c>
      <c r="BN100" s="15">
        <v>0</v>
      </c>
      <c r="BO100" s="15">
        <v>0</v>
      </c>
      <c r="BP100" s="15">
        <v>8473.83</v>
      </c>
      <c r="BQ100" s="15">
        <v>2921.08</v>
      </c>
      <c r="BR100" s="15">
        <v>0</v>
      </c>
      <c r="BS100" s="15">
        <v>15466.49</v>
      </c>
      <c r="BT100" s="15">
        <v>0</v>
      </c>
      <c r="BU100" s="15">
        <v>0</v>
      </c>
      <c r="BV100" s="15">
        <v>0</v>
      </c>
      <c r="BW100" s="15">
        <v>18387.57</v>
      </c>
    </row>
    <row r="102" spans="1:75" x14ac:dyDescent="0.2">
      <c r="A102" s="10" t="s">
        <v>157</v>
      </c>
    </row>
    <row r="103" spans="1:75" x14ac:dyDescent="0.2">
      <c r="A103" s="4" t="s">
        <v>550</v>
      </c>
      <c r="B103" s="20" t="s">
        <v>551</v>
      </c>
      <c r="C103" s="2">
        <v>11669.1</v>
      </c>
      <c r="D103" s="2">
        <v>0</v>
      </c>
      <c r="E103" s="2">
        <v>0</v>
      </c>
      <c r="F103" s="2">
        <v>0</v>
      </c>
      <c r="G103" s="2">
        <v>0</v>
      </c>
      <c r="H103" s="2">
        <v>1166.9100000000001</v>
      </c>
      <c r="I103" s="2">
        <v>0</v>
      </c>
      <c r="J103" s="2">
        <v>0</v>
      </c>
      <c r="K103" s="2">
        <v>0</v>
      </c>
      <c r="L103" s="2">
        <v>200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788</v>
      </c>
      <c r="T103" s="2">
        <v>0</v>
      </c>
      <c r="U103" s="2">
        <v>0</v>
      </c>
      <c r="V103" s="2">
        <v>421.2</v>
      </c>
      <c r="W103" s="2">
        <v>850.2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13928.5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1552.92</v>
      </c>
      <c r="AP103" s="2">
        <v>0</v>
      </c>
      <c r="AQ103" s="2">
        <v>1552.92</v>
      </c>
      <c r="AR103" s="2">
        <v>0</v>
      </c>
      <c r="AS103" s="2">
        <v>0</v>
      </c>
      <c r="AT103" s="2">
        <v>116.7</v>
      </c>
      <c r="AU103" s="2">
        <v>0</v>
      </c>
      <c r="AV103" s="2">
        <v>1341.96</v>
      </c>
      <c r="AW103" s="2">
        <v>3110.3</v>
      </c>
      <c r="AX103" s="2">
        <v>0</v>
      </c>
      <c r="AY103" s="2">
        <v>0</v>
      </c>
      <c r="AZ103" s="2">
        <v>0</v>
      </c>
      <c r="BA103" s="2">
        <v>0</v>
      </c>
      <c r="BB103" s="2">
        <v>0.12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6122</v>
      </c>
      <c r="BM103" s="2">
        <v>7806.5</v>
      </c>
      <c r="BN103" s="2">
        <v>0</v>
      </c>
      <c r="BO103" s="2">
        <v>0</v>
      </c>
      <c r="BP103" s="2">
        <v>746.81</v>
      </c>
      <c r="BQ103" s="2">
        <v>287.41000000000003</v>
      </c>
      <c r="BR103" s="2">
        <v>0</v>
      </c>
      <c r="BS103" s="2">
        <v>1360.12</v>
      </c>
      <c r="BT103" s="2">
        <v>0</v>
      </c>
      <c r="BU103" s="2">
        <v>0</v>
      </c>
      <c r="BV103" s="2">
        <v>0</v>
      </c>
      <c r="BW103" s="2">
        <v>1647.53</v>
      </c>
    </row>
    <row r="104" spans="1:75" x14ac:dyDescent="0.2">
      <c r="A104" s="4" t="s">
        <v>158</v>
      </c>
      <c r="B104" s="20" t="s">
        <v>159</v>
      </c>
      <c r="C104" s="2">
        <v>14052.6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991</v>
      </c>
      <c r="T104" s="2">
        <v>0</v>
      </c>
      <c r="U104" s="2">
        <v>0</v>
      </c>
      <c r="V104" s="2">
        <v>603</v>
      </c>
      <c r="W104" s="2">
        <v>850.2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16496.8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2101.52</v>
      </c>
      <c r="AP104" s="2">
        <v>0</v>
      </c>
      <c r="AQ104" s="2">
        <v>2101.52</v>
      </c>
      <c r="AR104" s="2">
        <v>0</v>
      </c>
      <c r="AS104" s="2">
        <v>0</v>
      </c>
      <c r="AT104" s="2">
        <v>0</v>
      </c>
      <c r="AU104" s="2">
        <v>0</v>
      </c>
      <c r="AV104" s="2">
        <v>1616.06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0.22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3717.8</v>
      </c>
      <c r="BM104" s="2">
        <v>12779</v>
      </c>
      <c r="BN104" s="2">
        <v>0</v>
      </c>
      <c r="BO104" s="2">
        <v>0</v>
      </c>
      <c r="BP104" s="2">
        <v>941.12</v>
      </c>
      <c r="BQ104" s="2">
        <v>346.12</v>
      </c>
      <c r="BR104" s="2">
        <v>0</v>
      </c>
      <c r="BS104" s="2">
        <v>1789.11</v>
      </c>
      <c r="BT104" s="2">
        <v>0</v>
      </c>
      <c r="BU104" s="2">
        <v>0</v>
      </c>
      <c r="BV104" s="2">
        <v>0</v>
      </c>
      <c r="BW104" s="2">
        <v>2135.23</v>
      </c>
    </row>
    <row r="105" spans="1:75" x14ac:dyDescent="0.2">
      <c r="A105" s="4" t="s">
        <v>160</v>
      </c>
      <c r="B105" s="20" t="s">
        <v>161</v>
      </c>
      <c r="C105" s="2">
        <v>12197.1</v>
      </c>
      <c r="D105" s="2">
        <v>0</v>
      </c>
      <c r="E105" s="2">
        <v>1982.02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815</v>
      </c>
      <c r="T105" s="2">
        <v>0</v>
      </c>
      <c r="U105" s="2">
        <v>0</v>
      </c>
      <c r="V105" s="2">
        <v>496</v>
      </c>
      <c r="W105" s="2">
        <v>566.79999999999995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16056.92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1863.04</v>
      </c>
      <c r="AP105" s="2">
        <v>0</v>
      </c>
      <c r="AQ105" s="2">
        <v>1863.04</v>
      </c>
      <c r="AR105" s="2">
        <v>0</v>
      </c>
      <c r="AS105" s="2">
        <v>0</v>
      </c>
      <c r="AT105" s="2">
        <v>121.98</v>
      </c>
      <c r="AU105" s="2">
        <v>360.22</v>
      </c>
      <c r="AV105" s="2">
        <v>1402.66</v>
      </c>
      <c r="AW105" s="2">
        <v>892</v>
      </c>
      <c r="AX105" s="2">
        <v>5207.46</v>
      </c>
      <c r="AY105" s="2">
        <v>0</v>
      </c>
      <c r="AZ105" s="2">
        <v>0</v>
      </c>
      <c r="BA105" s="2">
        <v>0</v>
      </c>
      <c r="BB105" s="2">
        <v>0.34</v>
      </c>
      <c r="BC105" s="2">
        <v>0</v>
      </c>
      <c r="BD105" s="2">
        <v>0</v>
      </c>
      <c r="BE105" s="2">
        <v>0</v>
      </c>
      <c r="BF105" s="2">
        <v>0</v>
      </c>
      <c r="BG105" s="2">
        <v>1242.72</v>
      </c>
      <c r="BH105" s="2">
        <v>0</v>
      </c>
      <c r="BI105" s="2">
        <v>0</v>
      </c>
      <c r="BJ105" s="2">
        <v>0</v>
      </c>
      <c r="BK105" s="2">
        <v>0</v>
      </c>
      <c r="BL105" s="2">
        <v>11090.42</v>
      </c>
      <c r="BM105" s="2">
        <v>4966.5</v>
      </c>
      <c r="BN105" s="2">
        <v>0</v>
      </c>
      <c r="BO105" s="2">
        <v>0</v>
      </c>
      <c r="BP105" s="2">
        <v>875.99</v>
      </c>
      <c r="BQ105" s="2">
        <v>300.43</v>
      </c>
      <c r="BR105" s="2">
        <v>0</v>
      </c>
      <c r="BS105" s="2">
        <v>1612.01</v>
      </c>
      <c r="BT105" s="2">
        <v>0</v>
      </c>
      <c r="BU105" s="2">
        <v>0</v>
      </c>
      <c r="BV105" s="2">
        <v>0</v>
      </c>
      <c r="BW105" s="2">
        <v>1912.44</v>
      </c>
    </row>
    <row r="106" spans="1:75" x14ac:dyDescent="0.2">
      <c r="A106" s="4" t="s">
        <v>162</v>
      </c>
      <c r="B106" s="20" t="s">
        <v>163</v>
      </c>
      <c r="C106" s="2">
        <v>10907.1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717</v>
      </c>
      <c r="T106" s="2">
        <v>0</v>
      </c>
      <c r="U106" s="2">
        <v>0</v>
      </c>
      <c r="V106" s="2">
        <v>447</v>
      </c>
      <c r="W106" s="2">
        <v>708.5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12779.6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1322.16</v>
      </c>
      <c r="AP106" s="2">
        <v>0</v>
      </c>
      <c r="AQ106" s="2">
        <v>1322.16</v>
      </c>
      <c r="AR106" s="2">
        <v>0</v>
      </c>
      <c r="AS106" s="2">
        <v>0</v>
      </c>
      <c r="AT106" s="2">
        <v>109.08</v>
      </c>
      <c r="AU106" s="2">
        <v>0</v>
      </c>
      <c r="AV106" s="2">
        <v>1254.32</v>
      </c>
      <c r="AW106" s="2">
        <v>4638</v>
      </c>
      <c r="AX106" s="2">
        <v>0</v>
      </c>
      <c r="AY106" s="2">
        <v>0</v>
      </c>
      <c r="AZ106" s="2">
        <v>0</v>
      </c>
      <c r="BA106" s="2">
        <v>0</v>
      </c>
      <c r="BB106" s="2">
        <v>0.04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7323.6</v>
      </c>
      <c r="BM106" s="2">
        <v>5456</v>
      </c>
      <c r="BN106" s="2">
        <v>0</v>
      </c>
      <c r="BO106" s="2">
        <v>0</v>
      </c>
      <c r="BP106" s="2">
        <v>830.7</v>
      </c>
      <c r="BQ106" s="2">
        <v>268.64999999999998</v>
      </c>
      <c r="BR106" s="2">
        <v>0</v>
      </c>
      <c r="BS106" s="2">
        <v>1488.87</v>
      </c>
      <c r="BT106" s="2">
        <v>0</v>
      </c>
      <c r="BU106" s="2">
        <v>0</v>
      </c>
      <c r="BV106" s="2">
        <v>0</v>
      </c>
      <c r="BW106" s="2">
        <v>1757.52</v>
      </c>
    </row>
    <row r="107" spans="1:75" x14ac:dyDescent="0.2">
      <c r="A107" s="4" t="s">
        <v>534</v>
      </c>
      <c r="B107" s="20" t="s">
        <v>535</v>
      </c>
      <c r="C107" s="2">
        <v>12197.1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200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815</v>
      </c>
      <c r="T107" s="2">
        <v>0</v>
      </c>
      <c r="U107" s="2">
        <v>0</v>
      </c>
      <c r="V107" s="2">
        <v>496</v>
      </c>
      <c r="W107" s="2">
        <v>708.5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14416.6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1657.18</v>
      </c>
      <c r="AP107" s="2">
        <v>0</v>
      </c>
      <c r="AQ107" s="2">
        <v>1657.18</v>
      </c>
      <c r="AR107" s="2">
        <v>0</v>
      </c>
      <c r="AS107" s="2">
        <v>0</v>
      </c>
      <c r="AT107" s="2">
        <v>121.98</v>
      </c>
      <c r="AU107" s="2">
        <v>0.15</v>
      </c>
      <c r="AV107" s="2">
        <v>1402.68</v>
      </c>
      <c r="AW107" s="2">
        <v>6100</v>
      </c>
      <c r="AX107" s="2">
        <v>0</v>
      </c>
      <c r="AY107" s="2">
        <v>0</v>
      </c>
      <c r="AZ107" s="2">
        <v>0</v>
      </c>
      <c r="BA107" s="2">
        <v>0</v>
      </c>
      <c r="BB107" s="2">
        <v>0.09</v>
      </c>
      <c r="BC107" s="2">
        <v>0</v>
      </c>
      <c r="BD107" s="2">
        <v>0</v>
      </c>
      <c r="BE107" s="2">
        <v>0</v>
      </c>
      <c r="BF107" s="2">
        <v>0</v>
      </c>
      <c r="BG107" s="2">
        <v>2847.02</v>
      </c>
      <c r="BH107" s="2">
        <v>0</v>
      </c>
      <c r="BI107" s="2">
        <v>0</v>
      </c>
      <c r="BJ107" s="2">
        <v>0</v>
      </c>
      <c r="BK107" s="2">
        <v>0</v>
      </c>
      <c r="BL107" s="2">
        <v>12129.1</v>
      </c>
      <c r="BM107" s="2">
        <v>2287.5</v>
      </c>
      <c r="BN107" s="2">
        <v>0</v>
      </c>
      <c r="BO107" s="2">
        <v>0</v>
      </c>
      <c r="BP107" s="2">
        <v>875.99</v>
      </c>
      <c r="BQ107" s="2">
        <v>300.43</v>
      </c>
      <c r="BR107" s="2">
        <v>0</v>
      </c>
      <c r="BS107" s="2">
        <v>1612.01</v>
      </c>
      <c r="BT107" s="2">
        <v>0</v>
      </c>
      <c r="BU107" s="2">
        <v>0</v>
      </c>
      <c r="BV107" s="2">
        <v>0</v>
      </c>
      <c r="BW107" s="2">
        <v>1912.44</v>
      </c>
    </row>
    <row r="108" spans="1:75" x14ac:dyDescent="0.2">
      <c r="A108" s="4" t="s">
        <v>164</v>
      </c>
      <c r="B108" s="20" t="s">
        <v>165</v>
      </c>
      <c r="C108" s="2">
        <v>11279.1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200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737</v>
      </c>
      <c r="T108" s="2">
        <v>0</v>
      </c>
      <c r="U108" s="2">
        <v>0</v>
      </c>
      <c r="V108" s="2">
        <v>455</v>
      </c>
      <c r="W108" s="2">
        <v>566.79999999999995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13237.9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1408.3</v>
      </c>
      <c r="AP108" s="2">
        <v>0</v>
      </c>
      <c r="AQ108" s="2">
        <v>1408.3</v>
      </c>
      <c r="AR108" s="2">
        <v>0</v>
      </c>
      <c r="AS108" s="2">
        <v>0</v>
      </c>
      <c r="AT108" s="2">
        <v>112.8</v>
      </c>
      <c r="AU108" s="2">
        <v>0</v>
      </c>
      <c r="AV108" s="2">
        <v>1297.0999999999999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45">
        <v>-0.3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2817.9</v>
      </c>
      <c r="BM108" s="2">
        <v>10420</v>
      </c>
      <c r="BN108" s="2">
        <v>0</v>
      </c>
      <c r="BO108" s="2">
        <v>0</v>
      </c>
      <c r="BP108" s="2">
        <v>843.77</v>
      </c>
      <c r="BQ108" s="2">
        <v>277.81</v>
      </c>
      <c r="BR108" s="2">
        <v>0</v>
      </c>
      <c r="BS108" s="2">
        <v>1524.4</v>
      </c>
      <c r="BT108" s="2">
        <v>0</v>
      </c>
      <c r="BU108" s="2">
        <v>0</v>
      </c>
      <c r="BV108" s="2">
        <v>0</v>
      </c>
      <c r="BW108" s="2">
        <v>1802.21</v>
      </c>
    </row>
    <row r="109" spans="1:75" x14ac:dyDescent="0.2">
      <c r="A109" s="4" t="s">
        <v>166</v>
      </c>
      <c r="B109" s="20" t="s">
        <v>167</v>
      </c>
      <c r="C109" s="2">
        <v>11279.1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200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737</v>
      </c>
      <c r="T109" s="2">
        <v>0</v>
      </c>
      <c r="U109" s="2">
        <v>0</v>
      </c>
      <c r="V109" s="2">
        <v>455</v>
      </c>
      <c r="W109" s="2">
        <v>566.79999999999995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13237.9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1408.3</v>
      </c>
      <c r="AP109" s="2">
        <v>0</v>
      </c>
      <c r="AQ109" s="2">
        <v>1408.3</v>
      </c>
      <c r="AR109" s="2">
        <v>0</v>
      </c>
      <c r="AS109" s="2">
        <v>0</v>
      </c>
      <c r="AT109" s="2">
        <v>112.8</v>
      </c>
      <c r="AU109" s="2">
        <v>0</v>
      </c>
      <c r="AV109" s="2">
        <v>1297.0999999999999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0.2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2818.4</v>
      </c>
      <c r="BM109" s="2">
        <v>10419.5</v>
      </c>
      <c r="BN109" s="2">
        <v>0</v>
      </c>
      <c r="BO109" s="2">
        <v>0</v>
      </c>
      <c r="BP109" s="2">
        <v>843.77</v>
      </c>
      <c r="BQ109" s="2">
        <v>277.81</v>
      </c>
      <c r="BR109" s="2">
        <v>0</v>
      </c>
      <c r="BS109" s="2">
        <v>1524.4</v>
      </c>
      <c r="BT109" s="2">
        <v>0</v>
      </c>
      <c r="BU109" s="2">
        <v>0</v>
      </c>
      <c r="BV109" s="2">
        <v>0</v>
      </c>
      <c r="BW109" s="2">
        <v>1802.21</v>
      </c>
    </row>
    <row r="110" spans="1:75" x14ac:dyDescent="0.2">
      <c r="A110" s="4" t="s">
        <v>168</v>
      </c>
      <c r="B110" s="20" t="s">
        <v>169</v>
      </c>
      <c r="C110" s="2">
        <v>12941.1</v>
      </c>
      <c r="D110" s="2">
        <v>0</v>
      </c>
      <c r="E110" s="2">
        <v>593.13</v>
      </c>
      <c r="F110" s="2">
        <v>0</v>
      </c>
      <c r="G110" s="2">
        <v>0</v>
      </c>
      <c r="H110" s="2">
        <v>0</v>
      </c>
      <c r="I110" s="2">
        <v>862.74</v>
      </c>
      <c r="J110" s="2">
        <v>0</v>
      </c>
      <c r="K110" s="2">
        <v>0</v>
      </c>
      <c r="L110" s="2">
        <v>200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815</v>
      </c>
      <c r="T110" s="2">
        <v>0</v>
      </c>
      <c r="U110" s="2">
        <v>0</v>
      </c>
      <c r="V110" s="2">
        <v>496</v>
      </c>
      <c r="W110" s="2">
        <v>566.79999999999995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16474.77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1995.05</v>
      </c>
      <c r="AP110" s="2">
        <v>0</v>
      </c>
      <c r="AQ110" s="2">
        <v>1995.05</v>
      </c>
      <c r="AR110" s="2">
        <v>0</v>
      </c>
      <c r="AS110" s="2">
        <v>0</v>
      </c>
      <c r="AT110" s="2">
        <v>129.41999999999999</v>
      </c>
      <c r="AU110" s="2">
        <v>0</v>
      </c>
      <c r="AV110" s="2">
        <v>1488.22</v>
      </c>
      <c r="AW110" s="2">
        <v>5600</v>
      </c>
      <c r="AX110" s="2">
        <v>0</v>
      </c>
      <c r="AY110" s="2">
        <v>0</v>
      </c>
      <c r="AZ110" s="2">
        <v>0</v>
      </c>
      <c r="BA110" s="2">
        <v>0</v>
      </c>
      <c r="BB110" s="2">
        <v>0.41</v>
      </c>
      <c r="BC110" s="2">
        <v>0</v>
      </c>
      <c r="BD110" s="2">
        <v>0</v>
      </c>
      <c r="BE110" s="2">
        <v>5766.17</v>
      </c>
      <c r="BF110" s="2">
        <v>0</v>
      </c>
      <c r="BG110" s="2">
        <v>600</v>
      </c>
      <c r="BH110" s="2">
        <v>0</v>
      </c>
      <c r="BI110" s="2">
        <v>0</v>
      </c>
      <c r="BJ110" s="2">
        <v>0</v>
      </c>
      <c r="BK110" s="2">
        <v>0</v>
      </c>
      <c r="BL110" s="2">
        <v>15579.27</v>
      </c>
      <c r="BM110" s="2">
        <v>895.5</v>
      </c>
      <c r="BN110" s="2">
        <v>0</v>
      </c>
      <c r="BO110" s="2">
        <v>0</v>
      </c>
      <c r="BP110" s="2">
        <v>902.1</v>
      </c>
      <c r="BQ110" s="2">
        <v>318.75</v>
      </c>
      <c r="BR110" s="2">
        <v>0</v>
      </c>
      <c r="BS110" s="2">
        <v>1683.03</v>
      </c>
      <c r="BT110" s="2">
        <v>0</v>
      </c>
      <c r="BU110" s="2">
        <v>0</v>
      </c>
      <c r="BV110" s="2">
        <v>0</v>
      </c>
      <c r="BW110" s="2">
        <v>2001.78</v>
      </c>
    </row>
    <row r="111" spans="1:75" x14ac:dyDescent="0.2">
      <c r="A111" s="4" t="s">
        <v>170</v>
      </c>
      <c r="B111" s="20" t="s">
        <v>171</v>
      </c>
      <c r="C111" s="2">
        <v>12197.1</v>
      </c>
      <c r="D111" s="2">
        <v>0</v>
      </c>
      <c r="E111" s="2">
        <v>1016.42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200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815</v>
      </c>
      <c r="T111" s="2">
        <v>0</v>
      </c>
      <c r="U111" s="2">
        <v>0</v>
      </c>
      <c r="V111" s="2">
        <v>496</v>
      </c>
      <c r="W111" s="2">
        <v>566.79999999999995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15291.32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1753.79</v>
      </c>
      <c r="AP111" s="2">
        <v>0</v>
      </c>
      <c r="AQ111" s="2">
        <v>1753.79</v>
      </c>
      <c r="AR111" s="2">
        <v>0</v>
      </c>
      <c r="AS111" s="2">
        <v>0</v>
      </c>
      <c r="AT111" s="2">
        <v>121.98</v>
      </c>
      <c r="AU111" s="2">
        <v>0</v>
      </c>
      <c r="AV111" s="2">
        <v>1402.68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45">
        <v>-0.13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3278.32</v>
      </c>
      <c r="BM111" s="2">
        <v>12013</v>
      </c>
      <c r="BN111" s="2">
        <v>0</v>
      </c>
      <c r="BO111" s="2">
        <v>0</v>
      </c>
      <c r="BP111" s="2">
        <v>966.91</v>
      </c>
      <c r="BQ111" s="2">
        <v>364.23</v>
      </c>
      <c r="BR111" s="2">
        <v>0</v>
      </c>
      <c r="BS111" s="2">
        <v>1859.26</v>
      </c>
      <c r="BT111" s="2">
        <v>0</v>
      </c>
      <c r="BU111" s="2">
        <v>0</v>
      </c>
      <c r="BV111" s="2">
        <v>0</v>
      </c>
      <c r="BW111" s="2">
        <v>2223.4899999999998</v>
      </c>
    </row>
    <row r="112" spans="1:75" x14ac:dyDescent="0.2">
      <c r="A112" s="4" t="s">
        <v>172</v>
      </c>
      <c r="B112" s="20" t="s">
        <v>173</v>
      </c>
      <c r="C112" s="2">
        <v>12197.1</v>
      </c>
      <c r="D112" s="2">
        <v>0</v>
      </c>
      <c r="E112" s="2">
        <v>660.67</v>
      </c>
      <c r="F112" s="2">
        <v>0</v>
      </c>
      <c r="G112" s="2">
        <v>0</v>
      </c>
      <c r="H112" s="2">
        <v>0</v>
      </c>
      <c r="I112" s="2">
        <v>1626.28</v>
      </c>
      <c r="J112" s="2">
        <v>0</v>
      </c>
      <c r="K112" s="2">
        <v>0</v>
      </c>
      <c r="L112" s="2">
        <v>400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815</v>
      </c>
      <c r="T112" s="2">
        <v>0</v>
      </c>
      <c r="U112" s="2">
        <v>0</v>
      </c>
      <c r="V112" s="2">
        <v>496</v>
      </c>
      <c r="W112" s="2">
        <v>566.79999999999995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16761.849999999999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1981.05</v>
      </c>
      <c r="AP112" s="2">
        <v>0</v>
      </c>
      <c r="AQ112" s="2">
        <v>1981.05</v>
      </c>
      <c r="AR112" s="2">
        <v>0</v>
      </c>
      <c r="AS112" s="2">
        <v>0</v>
      </c>
      <c r="AT112" s="2">
        <v>121.98</v>
      </c>
      <c r="AU112" s="2">
        <v>0</v>
      </c>
      <c r="AV112" s="2">
        <v>1402.66</v>
      </c>
      <c r="AW112" s="2">
        <v>3549.16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7054.85</v>
      </c>
      <c r="BM112" s="2">
        <v>9707</v>
      </c>
      <c r="BN112" s="2">
        <v>0</v>
      </c>
      <c r="BO112" s="2">
        <v>0</v>
      </c>
      <c r="BP112" s="2">
        <v>875.99</v>
      </c>
      <c r="BQ112" s="2">
        <v>300.43</v>
      </c>
      <c r="BR112" s="2">
        <v>0</v>
      </c>
      <c r="BS112" s="2">
        <v>1612.01</v>
      </c>
      <c r="BT112" s="2">
        <v>0</v>
      </c>
      <c r="BU112" s="2">
        <v>0</v>
      </c>
      <c r="BV112" s="2">
        <v>0</v>
      </c>
      <c r="BW112" s="2">
        <v>1912.44</v>
      </c>
    </row>
    <row r="113" spans="1:75" x14ac:dyDescent="0.2">
      <c r="A113" s="4" t="s">
        <v>174</v>
      </c>
      <c r="B113" s="20" t="s">
        <v>175</v>
      </c>
      <c r="C113" s="2">
        <v>12197.1</v>
      </c>
      <c r="D113" s="2">
        <v>0</v>
      </c>
      <c r="E113" s="2">
        <v>0</v>
      </c>
      <c r="F113" s="2">
        <v>0</v>
      </c>
      <c r="G113" s="2">
        <v>0</v>
      </c>
      <c r="H113" s="2">
        <v>4878.84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815</v>
      </c>
      <c r="T113" s="2">
        <v>0</v>
      </c>
      <c r="U113" s="2">
        <v>0</v>
      </c>
      <c r="V113" s="2">
        <v>297.58999999999997</v>
      </c>
      <c r="W113" s="2">
        <v>566.79999999999995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13876.49</v>
      </c>
      <c r="AI113" s="2">
        <v>0</v>
      </c>
      <c r="AJ113" s="2">
        <v>0</v>
      </c>
      <c r="AK113" s="2">
        <v>0</v>
      </c>
      <c r="AL113" s="2">
        <v>0</v>
      </c>
      <c r="AM113" s="45">
        <v>-188.71</v>
      </c>
      <c r="AN113" s="45">
        <v>-77.510000000000005</v>
      </c>
      <c r="AO113" s="2">
        <v>903.31</v>
      </c>
      <c r="AP113" s="2">
        <v>0</v>
      </c>
      <c r="AQ113" s="2">
        <v>792.1</v>
      </c>
      <c r="AR113" s="2">
        <v>0</v>
      </c>
      <c r="AS113" s="2">
        <v>0</v>
      </c>
      <c r="AT113" s="2">
        <v>121.98</v>
      </c>
      <c r="AU113" s="2">
        <v>0</v>
      </c>
      <c r="AV113" s="2">
        <v>1402.66</v>
      </c>
      <c r="AW113" s="2">
        <v>0</v>
      </c>
      <c r="AX113" s="2">
        <v>4963.96</v>
      </c>
      <c r="AY113" s="2">
        <v>1057.94</v>
      </c>
      <c r="AZ113" s="2">
        <v>0</v>
      </c>
      <c r="BA113" s="2">
        <v>0</v>
      </c>
      <c r="BB113" s="45">
        <v>-0.14000000000000001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8260.99</v>
      </c>
      <c r="BM113" s="2">
        <v>5615.5</v>
      </c>
      <c r="BN113" s="2">
        <v>0</v>
      </c>
      <c r="BO113" s="2">
        <v>0</v>
      </c>
      <c r="BP113" s="2">
        <v>508.65</v>
      </c>
      <c r="BQ113" s="2">
        <v>300.43</v>
      </c>
      <c r="BR113" s="2">
        <v>0</v>
      </c>
      <c r="BS113" s="2">
        <v>936.02</v>
      </c>
      <c r="BT113" s="2">
        <v>0</v>
      </c>
      <c r="BU113" s="2">
        <v>0</v>
      </c>
      <c r="BV113" s="2">
        <v>0</v>
      </c>
      <c r="BW113" s="2">
        <v>1236.45</v>
      </c>
    </row>
    <row r="114" spans="1:75" x14ac:dyDescent="0.2">
      <c r="A114" s="4" t="s">
        <v>176</v>
      </c>
      <c r="B114" s="20" t="s">
        <v>177</v>
      </c>
      <c r="C114" s="2">
        <v>11279.1</v>
      </c>
      <c r="D114" s="2">
        <v>0</v>
      </c>
      <c r="E114" s="2">
        <v>140.99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400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737</v>
      </c>
      <c r="T114" s="2">
        <v>0</v>
      </c>
      <c r="U114" s="2">
        <v>0</v>
      </c>
      <c r="V114" s="2">
        <v>455</v>
      </c>
      <c r="W114" s="2">
        <v>566.79999999999995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13578.89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1478.25</v>
      </c>
      <c r="AP114" s="2">
        <v>0</v>
      </c>
      <c r="AQ114" s="2">
        <v>1478.25</v>
      </c>
      <c r="AR114" s="2">
        <v>0</v>
      </c>
      <c r="AS114" s="2">
        <v>0</v>
      </c>
      <c r="AT114" s="2">
        <v>112.8</v>
      </c>
      <c r="AU114" s="2">
        <v>0</v>
      </c>
      <c r="AV114" s="2">
        <v>1297.0999999999999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0.24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2888.39</v>
      </c>
      <c r="BM114" s="2">
        <v>10690.5</v>
      </c>
      <c r="BN114" s="2">
        <v>0</v>
      </c>
      <c r="BO114" s="2">
        <v>0</v>
      </c>
      <c r="BP114" s="2">
        <v>929.93</v>
      </c>
      <c r="BQ114" s="2">
        <v>338.28</v>
      </c>
      <c r="BR114" s="2">
        <v>0</v>
      </c>
      <c r="BS114" s="2">
        <v>1758.71</v>
      </c>
      <c r="BT114" s="2">
        <v>0</v>
      </c>
      <c r="BU114" s="2">
        <v>0</v>
      </c>
      <c r="BV114" s="2">
        <v>0</v>
      </c>
      <c r="BW114" s="2">
        <v>2096.9899999999998</v>
      </c>
    </row>
    <row r="115" spans="1:75" x14ac:dyDescent="0.2">
      <c r="A115" s="4" t="s">
        <v>178</v>
      </c>
      <c r="B115" s="20" t="s">
        <v>179</v>
      </c>
      <c r="C115" s="2">
        <v>12197.1</v>
      </c>
      <c r="D115" s="2">
        <v>0</v>
      </c>
      <c r="E115" s="2">
        <v>0</v>
      </c>
      <c r="F115" s="2">
        <v>0</v>
      </c>
      <c r="G115" s="2">
        <v>0</v>
      </c>
      <c r="H115" s="2">
        <v>6505.12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815</v>
      </c>
      <c r="T115" s="2">
        <v>0</v>
      </c>
      <c r="U115" s="2">
        <v>0</v>
      </c>
      <c r="V115" s="2">
        <v>230.62</v>
      </c>
      <c r="W115" s="2">
        <v>566.79999999999995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13809.52</v>
      </c>
      <c r="AI115" s="2">
        <v>0</v>
      </c>
      <c r="AJ115" s="2">
        <v>0</v>
      </c>
      <c r="AK115" s="2">
        <v>0</v>
      </c>
      <c r="AL115" s="2">
        <v>0</v>
      </c>
      <c r="AM115" s="45">
        <v>-188.71</v>
      </c>
      <c r="AN115" s="45">
        <v>-77.510000000000005</v>
      </c>
      <c r="AO115" s="2">
        <v>889</v>
      </c>
      <c r="AP115" s="2">
        <v>0</v>
      </c>
      <c r="AQ115" s="2">
        <v>777.79</v>
      </c>
      <c r="AR115" s="2">
        <v>0</v>
      </c>
      <c r="AS115" s="2">
        <v>0</v>
      </c>
      <c r="AT115" s="2">
        <v>112.8</v>
      </c>
      <c r="AU115" s="2">
        <v>0</v>
      </c>
      <c r="AV115" s="2">
        <v>1402.66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0.28000000000000003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2216.02</v>
      </c>
      <c r="BM115" s="2">
        <v>11593.5</v>
      </c>
      <c r="BN115" s="2">
        <v>0</v>
      </c>
      <c r="BO115" s="2">
        <v>0</v>
      </c>
      <c r="BP115" s="2">
        <v>436.37</v>
      </c>
      <c r="BQ115" s="2">
        <v>363.75</v>
      </c>
      <c r="BR115" s="2">
        <v>0</v>
      </c>
      <c r="BS115" s="2">
        <v>838.84</v>
      </c>
      <c r="BT115" s="2">
        <v>0</v>
      </c>
      <c r="BU115" s="2">
        <v>0</v>
      </c>
      <c r="BV115" s="2">
        <v>0</v>
      </c>
      <c r="BW115" s="2">
        <v>1202.5899999999999</v>
      </c>
    </row>
    <row r="116" spans="1:75" x14ac:dyDescent="0.2">
      <c r="A116" s="4" t="s">
        <v>180</v>
      </c>
      <c r="B116" s="20" t="s">
        <v>181</v>
      </c>
      <c r="C116" s="2">
        <v>12197.1</v>
      </c>
      <c r="D116" s="2">
        <v>0</v>
      </c>
      <c r="E116" s="2">
        <v>813.14</v>
      </c>
      <c r="F116" s="2">
        <v>0</v>
      </c>
      <c r="G116" s="2">
        <v>0</v>
      </c>
      <c r="H116" s="2">
        <v>6505.12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815</v>
      </c>
      <c r="T116" s="2">
        <v>0</v>
      </c>
      <c r="U116" s="2">
        <v>0</v>
      </c>
      <c r="V116" s="2">
        <v>231.42</v>
      </c>
      <c r="W116" s="2">
        <v>283.39999999999998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14340.06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1467.15</v>
      </c>
      <c r="AP116" s="2">
        <v>0</v>
      </c>
      <c r="AQ116" s="2">
        <v>1467.15</v>
      </c>
      <c r="AR116" s="2">
        <v>0</v>
      </c>
      <c r="AS116" s="2">
        <v>0</v>
      </c>
      <c r="AT116" s="2">
        <v>121.98</v>
      </c>
      <c r="AU116" s="2">
        <v>0</v>
      </c>
      <c r="AV116" s="2">
        <v>1402.66</v>
      </c>
      <c r="AW116" s="2">
        <v>4902</v>
      </c>
      <c r="AX116" s="2">
        <v>0</v>
      </c>
      <c r="AY116" s="2">
        <v>0</v>
      </c>
      <c r="AZ116" s="2">
        <v>0</v>
      </c>
      <c r="BA116" s="2">
        <v>0</v>
      </c>
      <c r="BB116" s="45">
        <v>-0.23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7893.56</v>
      </c>
      <c r="BM116" s="2">
        <v>6446.5</v>
      </c>
      <c r="BN116" s="2">
        <v>0</v>
      </c>
      <c r="BO116" s="2">
        <v>0</v>
      </c>
      <c r="BP116" s="2">
        <v>395.61</v>
      </c>
      <c r="BQ116" s="2">
        <v>300.43</v>
      </c>
      <c r="BR116" s="2">
        <v>0</v>
      </c>
      <c r="BS116" s="2">
        <v>728.01</v>
      </c>
      <c r="BT116" s="2">
        <v>0</v>
      </c>
      <c r="BU116" s="2">
        <v>0</v>
      </c>
      <c r="BV116" s="2">
        <v>0</v>
      </c>
      <c r="BW116" s="2">
        <v>1028.44</v>
      </c>
    </row>
    <row r="117" spans="1:75" x14ac:dyDescent="0.2">
      <c r="A117" s="4" t="s">
        <v>182</v>
      </c>
      <c r="B117" s="20" t="s">
        <v>183</v>
      </c>
      <c r="C117" s="2">
        <v>11279.1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737</v>
      </c>
      <c r="T117" s="2">
        <v>0</v>
      </c>
      <c r="U117" s="2">
        <v>0</v>
      </c>
      <c r="V117" s="2">
        <v>455</v>
      </c>
      <c r="W117" s="2">
        <v>283.39999999999998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12754.5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1317.68</v>
      </c>
      <c r="AP117" s="2">
        <v>0</v>
      </c>
      <c r="AQ117" s="2">
        <v>1317.68</v>
      </c>
      <c r="AR117" s="2">
        <v>0</v>
      </c>
      <c r="AS117" s="2">
        <v>0</v>
      </c>
      <c r="AT117" s="2">
        <v>112.8</v>
      </c>
      <c r="AU117" s="2">
        <v>0</v>
      </c>
      <c r="AV117" s="2">
        <v>1297.0999999999999</v>
      </c>
      <c r="AW117" s="2">
        <v>4728</v>
      </c>
      <c r="AX117" s="2">
        <v>0</v>
      </c>
      <c r="AY117" s="2">
        <v>0</v>
      </c>
      <c r="AZ117" s="2">
        <v>0</v>
      </c>
      <c r="BA117" s="2">
        <v>0</v>
      </c>
      <c r="BB117" s="45">
        <v>-0.08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7455.5</v>
      </c>
      <c r="BM117" s="2">
        <v>5299</v>
      </c>
      <c r="BN117" s="2">
        <v>0</v>
      </c>
      <c r="BO117" s="2">
        <v>0</v>
      </c>
      <c r="BP117" s="2">
        <v>843.77</v>
      </c>
      <c r="BQ117" s="2">
        <v>277.81</v>
      </c>
      <c r="BR117" s="2">
        <v>0</v>
      </c>
      <c r="BS117" s="2">
        <v>1524.4</v>
      </c>
      <c r="BT117" s="2">
        <v>0</v>
      </c>
      <c r="BU117" s="2">
        <v>0</v>
      </c>
      <c r="BV117" s="2">
        <v>0</v>
      </c>
      <c r="BW117" s="2">
        <v>1802.21</v>
      </c>
    </row>
    <row r="118" spans="1:75" x14ac:dyDescent="0.2">
      <c r="A118" s="4" t="s">
        <v>184</v>
      </c>
      <c r="B118" s="20" t="s">
        <v>185</v>
      </c>
      <c r="C118" s="2">
        <v>10907.1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717</v>
      </c>
      <c r="T118" s="2">
        <v>0</v>
      </c>
      <c r="U118" s="2">
        <v>0</v>
      </c>
      <c r="V118" s="2">
        <v>447</v>
      </c>
      <c r="W118" s="2">
        <v>283.39999999999998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12340.11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1243.42</v>
      </c>
      <c r="AP118" s="2">
        <v>0</v>
      </c>
      <c r="AQ118" s="2">
        <v>1243.42</v>
      </c>
      <c r="AR118" s="2">
        <v>0</v>
      </c>
      <c r="AS118" s="2">
        <v>0</v>
      </c>
      <c r="AT118" s="2">
        <v>109.08</v>
      </c>
      <c r="AU118" s="2">
        <v>0</v>
      </c>
      <c r="AV118" s="2">
        <v>1254.32</v>
      </c>
      <c r="AW118" s="2">
        <v>3270</v>
      </c>
      <c r="AX118" s="2">
        <v>0</v>
      </c>
      <c r="AY118" s="2">
        <v>0</v>
      </c>
      <c r="AZ118" s="2">
        <v>0</v>
      </c>
      <c r="BA118" s="2">
        <v>0</v>
      </c>
      <c r="BB118" s="45">
        <v>-0.21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5876.61</v>
      </c>
      <c r="BM118" s="2">
        <v>6463.5</v>
      </c>
      <c r="BN118" s="2">
        <v>0</v>
      </c>
      <c r="BO118" s="2">
        <v>0</v>
      </c>
      <c r="BP118" s="2">
        <v>830.7</v>
      </c>
      <c r="BQ118" s="2">
        <v>268.64999999999998</v>
      </c>
      <c r="BR118" s="2">
        <v>0</v>
      </c>
      <c r="BS118" s="2">
        <v>1488.87</v>
      </c>
      <c r="BT118" s="2">
        <v>0</v>
      </c>
      <c r="BU118" s="2">
        <v>0</v>
      </c>
      <c r="BV118" s="2">
        <v>0</v>
      </c>
      <c r="BW118" s="2">
        <v>1757.52</v>
      </c>
    </row>
    <row r="119" spans="1:75" x14ac:dyDescent="0.2">
      <c r="A119" s="4" t="s">
        <v>186</v>
      </c>
      <c r="B119" s="20" t="s">
        <v>187</v>
      </c>
      <c r="C119" s="2">
        <v>11669.1</v>
      </c>
      <c r="D119" s="2">
        <v>0</v>
      </c>
      <c r="E119" s="2">
        <v>0</v>
      </c>
      <c r="F119" s="2">
        <v>0</v>
      </c>
      <c r="G119" s="2">
        <v>0</v>
      </c>
      <c r="H119" s="2">
        <v>6098.55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788</v>
      </c>
      <c r="T119" s="2">
        <v>0</v>
      </c>
      <c r="U119" s="2">
        <v>0</v>
      </c>
      <c r="V119" s="2">
        <v>218.4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13203.5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1484.95</v>
      </c>
      <c r="AP119" s="2">
        <v>0</v>
      </c>
      <c r="AQ119" s="2">
        <v>1484.95</v>
      </c>
      <c r="AR119" s="2">
        <v>0</v>
      </c>
      <c r="AS119" s="2">
        <v>0</v>
      </c>
      <c r="AT119" s="2">
        <v>121.98</v>
      </c>
      <c r="AU119" s="2">
        <v>0</v>
      </c>
      <c r="AV119" s="2">
        <v>1402.66</v>
      </c>
      <c r="AW119" s="2">
        <v>5112</v>
      </c>
      <c r="AX119" s="2">
        <v>0</v>
      </c>
      <c r="AY119" s="2">
        <v>0</v>
      </c>
      <c r="AZ119" s="2">
        <v>0</v>
      </c>
      <c r="BA119" s="2">
        <v>0</v>
      </c>
      <c r="BB119" s="2">
        <v>7.0000000000000007E-2</v>
      </c>
      <c r="BC119" s="2">
        <v>0</v>
      </c>
      <c r="BD119" s="2">
        <v>0</v>
      </c>
      <c r="BE119" s="2">
        <v>0</v>
      </c>
      <c r="BF119" s="2">
        <v>0</v>
      </c>
      <c r="BG119" s="2">
        <v>1644.34</v>
      </c>
      <c r="BH119" s="2">
        <v>0</v>
      </c>
      <c r="BI119" s="2">
        <v>0</v>
      </c>
      <c r="BJ119" s="2">
        <v>0</v>
      </c>
      <c r="BK119" s="2">
        <v>0</v>
      </c>
      <c r="BL119" s="2">
        <v>9766</v>
      </c>
      <c r="BM119" s="2">
        <v>3437.5</v>
      </c>
      <c r="BN119" s="2">
        <v>0</v>
      </c>
      <c r="BO119" s="2">
        <v>0</v>
      </c>
      <c r="BP119" s="2">
        <v>469.49</v>
      </c>
      <c r="BQ119" s="2">
        <v>366.61</v>
      </c>
      <c r="BR119" s="2">
        <v>0</v>
      </c>
      <c r="BS119" s="2">
        <v>904.1</v>
      </c>
      <c r="BT119" s="2">
        <v>0</v>
      </c>
      <c r="BU119" s="2">
        <v>0</v>
      </c>
      <c r="BV119" s="2">
        <v>0</v>
      </c>
      <c r="BW119" s="2">
        <v>1270.71</v>
      </c>
    </row>
    <row r="120" spans="1:75" x14ac:dyDescent="0.2">
      <c r="A120" s="4" t="s">
        <v>188</v>
      </c>
      <c r="B120" s="20" t="s">
        <v>189</v>
      </c>
      <c r="C120" s="2">
        <v>12197.1</v>
      </c>
      <c r="D120" s="2">
        <v>0</v>
      </c>
      <c r="E120" s="2">
        <v>0</v>
      </c>
      <c r="F120" s="2">
        <v>0</v>
      </c>
      <c r="G120" s="2">
        <v>0</v>
      </c>
      <c r="H120" s="2">
        <v>6098.55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815</v>
      </c>
      <c r="T120" s="2">
        <v>0</v>
      </c>
      <c r="U120" s="2">
        <v>0</v>
      </c>
      <c r="V120" s="2">
        <v>248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13260.1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1413.48</v>
      </c>
      <c r="AP120" s="2">
        <v>0</v>
      </c>
      <c r="AQ120" s="2">
        <v>1413.48</v>
      </c>
      <c r="AR120" s="2">
        <v>0</v>
      </c>
      <c r="AS120" s="2">
        <v>0</v>
      </c>
      <c r="AT120" s="2">
        <v>121.98</v>
      </c>
      <c r="AU120" s="2">
        <v>0</v>
      </c>
      <c r="AV120" s="2">
        <v>1402.66</v>
      </c>
      <c r="AW120" s="2">
        <v>4972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828.48</v>
      </c>
      <c r="BH120" s="2">
        <v>0</v>
      </c>
      <c r="BI120" s="2">
        <v>0</v>
      </c>
      <c r="BJ120" s="2">
        <v>0</v>
      </c>
      <c r="BK120" s="2">
        <v>0</v>
      </c>
      <c r="BL120" s="2">
        <v>8738.6</v>
      </c>
      <c r="BM120" s="2">
        <v>4521.5</v>
      </c>
      <c r="BN120" s="2">
        <v>0</v>
      </c>
      <c r="BO120" s="2">
        <v>0</v>
      </c>
      <c r="BP120" s="2">
        <v>471.62</v>
      </c>
      <c r="BQ120" s="2">
        <v>369.67</v>
      </c>
      <c r="BR120" s="2">
        <v>0</v>
      </c>
      <c r="BS120" s="2">
        <v>909.85</v>
      </c>
      <c r="BT120" s="2">
        <v>0</v>
      </c>
      <c r="BU120" s="2">
        <v>0</v>
      </c>
      <c r="BV120" s="2">
        <v>0</v>
      </c>
      <c r="BW120" s="2">
        <v>1279.52</v>
      </c>
    </row>
    <row r="121" spans="1:75" x14ac:dyDescent="0.2">
      <c r="A121" s="4" t="s">
        <v>190</v>
      </c>
      <c r="B121" s="20" t="s">
        <v>191</v>
      </c>
      <c r="C121" s="2">
        <v>11669.1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788</v>
      </c>
      <c r="T121" s="2">
        <v>0</v>
      </c>
      <c r="U121" s="2">
        <v>0</v>
      </c>
      <c r="V121" s="2">
        <v>468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12925.1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1348.24</v>
      </c>
      <c r="AP121" s="2">
        <v>0</v>
      </c>
      <c r="AQ121" s="2">
        <v>1348.24</v>
      </c>
      <c r="AR121" s="2">
        <v>0</v>
      </c>
      <c r="AS121" s="2">
        <v>0</v>
      </c>
      <c r="AT121" s="2">
        <v>116.7</v>
      </c>
      <c r="AU121" s="2">
        <v>0</v>
      </c>
      <c r="AV121" s="2">
        <v>1341.94</v>
      </c>
      <c r="AW121" s="2">
        <v>5534</v>
      </c>
      <c r="AX121" s="2">
        <v>0</v>
      </c>
      <c r="AY121" s="2">
        <v>0</v>
      </c>
      <c r="AZ121" s="2">
        <v>0</v>
      </c>
      <c r="BA121" s="2">
        <v>0</v>
      </c>
      <c r="BB121" s="45">
        <v>-0.28000000000000003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8340.6</v>
      </c>
      <c r="BM121" s="2">
        <v>4584.5</v>
      </c>
      <c r="BN121" s="2">
        <v>0</v>
      </c>
      <c r="BO121" s="2">
        <v>0</v>
      </c>
      <c r="BP121" s="2">
        <v>936.18</v>
      </c>
      <c r="BQ121" s="2">
        <v>342.66</v>
      </c>
      <c r="BR121" s="2">
        <v>0</v>
      </c>
      <c r="BS121" s="2">
        <v>1775.7</v>
      </c>
      <c r="BT121" s="2">
        <v>0</v>
      </c>
      <c r="BU121" s="2">
        <v>0</v>
      </c>
      <c r="BV121" s="2">
        <v>0</v>
      </c>
      <c r="BW121" s="2">
        <v>2118.36</v>
      </c>
    </row>
    <row r="122" spans="1:75" x14ac:dyDescent="0.2">
      <c r="A122" s="4" t="s">
        <v>192</v>
      </c>
      <c r="B122" s="20" t="s">
        <v>193</v>
      </c>
      <c r="C122" s="2">
        <v>12197.1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1626.28</v>
      </c>
      <c r="J122" s="2">
        <v>0</v>
      </c>
      <c r="K122" s="2">
        <v>0</v>
      </c>
      <c r="L122" s="2">
        <v>400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788</v>
      </c>
      <c r="T122" s="2">
        <v>0</v>
      </c>
      <c r="U122" s="2">
        <v>0</v>
      </c>
      <c r="V122" s="2">
        <v>468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15479.38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1793.96</v>
      </c>
      <c r="AP122" s="2">
        <v>0</v>
      </c>
      <c r="AQ122" s="2">
        <v>1793.96</v>
      </c>
      <c r="AR122" s="2">
        <v>0</v>
      </c>
      <c r="AS122" s="2">
        <v>0</v>
      </c>
      <c r="AT122" s="2">
        <v>121.96</v>
      </c>
      <c r="AU122" s="2">
        <v>0</v>
      </c>
      <c r="AV122" s="2">
        <v>1402.66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0.3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3318.88</v>
      </c>
      <c r="BM122" s="2">
        <v>12160.5</v>
      </c>
      <c r="BN122" s="2">
        <v>0</v>
      </c>
      <c r="BO122" s="2">
        <v>0</v>
      </c>
      <c r="BP122" s="2">
        <v>946.02</v>
      </c>
      <c r="BQ122" s="2">
        <v>349.58</v>
      </c>
      <c r="BR122" s="2">
        <v>0</v>
      </c>
      <c r="BS122" s="2">
        <v>1802.48</v>
      </c>
      <c r="BT122" s="2">
        <v>0</v>
      </c>
      <c r="BU122" s="2">
        <v>0</v>
      </c>
      <c r="BV122" s="2">
        <v>0</v>
      </c>
      <c r="BW122" s="2">
        <v>2152.06</v>
      </c>
    </row>
    <row r="123" spans="1:75" x14ac:dyDescent="0.2">
      <c r="A123" s="4" t="s">
        <v>194</v>
      </c>
      <c r="B123" s="20" t="s">
        <v>195</v>
      </c>
      <c r="C123" s="2">
        <v>11279.1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737</v>
      </c>
      <c r="T123" s="2">
        <v>0</v>
      </c>
      <c r="U123" s="2">
        <v>0</v>
      </c>
      <c r="V123" s="2">
        <v>455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12471.1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1266.8800000000001</v>
      </c>
      <c r="AP123" s="2">
        <v>0</v>
      </c>
      <c r="AQ123" s="2">
        <v>1266.8800000000001</v>
      </c>
      <c r="AR123" s="2">
        <v>0</v>
      </c>
      <c r="AS123" s="2">
        <v>0</v>
      </c>
      <c r="AT123" s="2">
        <v>112.8</v>
      </c>
      <c r="AU123" s="2">
        <v>0</v>
      </c>
      <c r="AV123" s="2">
        <v>1297.06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45">
        <v>-0.14000000000000001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2676.6</v>
      </c>
      <c r="BM123" s="2">
        <v>9794.5</v>
      </c>
      <c r="BN123" s="2">
        <v>0</v>
      </c>
      <c r="BO123" s="2">
        <v>0</v>
      </c>
      <c r="BP123" s="2">
        <v>843.77</v>
      </c>
      <c r="BQ123" s="2">
        <v>277.81</v>
      </c>
      <c r="BR123" s="2">
        <v>0</v>
      </c>
      <c r="BS123" s="2">
        <v>1524.4</v>
      </c>
      <c r="BT123" s="2">
        <v>0</v>
      </c>
      <c r="BU123" s="2">
        <v>0</v>
      </c>
      <c r="BV123" s="2">
        <v>0</v>
      </c>
      <c r="BW123" s="2">
        <v>1802.21</v>
      </c>
    </row>
    <row r="124" spans="1:75" x14ac:dyDescent="0.2">
      <c r="A124" s="4" t="s">
        <v>196</v>
      </c>
      <c r="B124" s="20" t="s">
        <v>197</v>
      </c>
      <c r="C124" s="2">
        <v>11669.1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788</v>
      </c>
      <c r="T124" s="2">
        <v>0</v>
      </c>
      <c r="U124" s="2">
        <v>0</v>
      </c>
      <c r="V124" s="2">
        <v>468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12147.16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1208.8399999999999</v>
      </c>
      <c r="AP124" s="2">
        <v>0</v>
      </c>
      <c r="AQ124" s="2">
        <v>1208.8399999999999</v>
      </c>
      <c r="AR124" s="2">
        <v>0</v>
      </c>
      <c r="AS124" s="2">
        <v>0</v>
      </c>
      <c r="AT124" s="2">
        <v>0</v>
      </c>
      <c r="AU124" s="2">
        <v>0</v>
      </c>
      <c r="AV124" s="2">
        <v>1341.94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0.38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2551.16</v>
      </c>
      <c r="BM124" s="2">
        <v>9596</v>
      </c>
      <c r="BN124" s="2">
        <v>0</v>
      </c>
      <c r="BO124" s="2">
        <v>0</v>
      </c>
      <c r="BP124" s="2">
        <v>857.45</v>
      </c>
      <c r="BQ124" s="2">
        <v>259.60000000000002</v>
      </c>
      <c r="BR124" s="2">
        <v>0</v>
      </c>
      <c r="BS124" s="2">
        <v>1493.45</v>
      </c>
      <c r="BT124" s="2">
        <v>0</v>
      </c>
      <c r="BU124" s="2">
        <v>0</v>
      </c>
      <c r="BV124" s="2">
        <v>0</v>
      </c>
      <c r="BW124" s="2">
        <v>1753.05</v>
      </c>
    </row>
    <row r="125" spans="1:75" x14ac:dyDescent="0.2">
      <c r="A125" s="4" t="s">
        <v>562</v>
      </c>
      <c r="B125" s="20" t="s">
        <v>563</v>
      </c>
      <c r="C125" s="2">
        <v>15675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1128</v>
      </c>
      <c r="T125" s="2">
        <v>0</v>
      </c>
      <c r="U125" s="2">
        <v>0</v>
      </c>
      <c r="V125" s="2">
        <v>703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17487.490000000002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2313.13</v>
      </c>
      <c r="AP125" s="2">
        <v>0</v>
      </c>
      <c r="AQ125" s="2">
        <v>2313.13</v>
      </c>
      <c r="AR125" s="2">
        <v>0</v>
      </c>
      <c r="AS125" s="2">
        <v>0</v>
      </c>
      <c r="AT125" s="2">
        <v>0</v>
      </c>
      <c r="AU125" s="2">
        <v>0</v>
      </c>
      <c r="AV125" s="2">
        <v>1802.62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0.24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4115.99</v>
      </c>
      <c r="BM125" s="2">
        <v>13371.5</v>
      </c>
      <c r="BN125" s="2">
        <v>0</v>
      </c>
      <c r="BO125" s="2">
        <v>0</v>
      </c>
      <c r="BP125" s="2">
        <v>998.07</v>
      </c>
      <c r="BQ125" s="2">
        <v>386.08</v>
      </c>
      <c r="BR125" s="2">
        <v>0</v>
      </c>
      <c r="BS125" s="2">
        <v>1943.97</v>
      </c>
      <c r="BT125" s="2">
        <v>0</v>
      </c>
      <c r="BU125" s="2">
        <v>0</v>
      </c>
      <c r="BV125" s="2">
        <v>0</v>
      </c>
      <c r="BW125" s="2">
        <v>2330.0500000000002</v>
      </c>
    </row>
    <row r="126" spans="1:75" x14ac:dyDescent="0.2">
      <c r="A126" s="4" t="s">
        <v>198</v>
      </c>
      <c r="B126" s="20" t="s">
        <v>199</v>
      </c>
      <c r="C126" s="2">
        <v>11279.1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319.27999999999997</v>
      </c>
      <c r="T126" s="2">
        <v>0</v>
      </c>
      <c r="U126" s="2">
        <v>0</v>
      </c>
      <c r="V126" s="2">
        <v>197.08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5779.94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551.79999999999995</v>
      </c>
      <c r="AP126" s="2">
        <v>0</v>
      </c>
      <c r="AQ126" s="2">
        <v>551.79999999999995</v>
      </c>
      <c r="AR126" s="2">
        <v>0</v>
      </c>
      <c r="AS126" s="2">
        <v>0</v>
      </c>
      <c r="AT126" s="2">
        <v>0</v>
      </c>
      <c r="AU126" s="2">
        <v>0</v>
      </c>
      <c r="AV126" s="2">
        <v>648.54999999999995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0.09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1200.44</v>
      </c>
      <c r="BM126" s="2">
        <v>4579.5</v>
      </c>
      <c r="BN126" s="2">
        <v>0</v>
      </c>
      <c r="BO126" s="2">
        <v>0</v>
      </c>
      <c r="BP126" s="2">
        <v>381.05</v>
      </c>
      <c r="BQ126" s="2">
        <v>125.46</v>
      </c>
      <c r="BR126" s="2">
        <v>0</v>
      </c>
      <c r="BS126" s="2">
        <v>688.43</v>
      </c>
      <c r="BT126" s="2">
        <v>0</v>
      </c>
      <c r="BU126" s="2">
        <v>0</v>
      </c>
      <c r="BV126" s="2">
        <v>0</v>
      </c>
      <c r="BW126" s="2">
        <v>813.89</v>
      </c>
    </row>
    <row r="127" spans="1:75" s="26" customFormat="1" x14ac:dyDescent="0.2">
      <c r="A127" s="11" t="s">
        <v>538</v>
      </c>
      <c r="C127" s="26" t="s">
        <v>39</v>
      </c>
      <c r="D127" s="26" t="s">
        <v>39</v>
      </c>
      <c r="E127" s="26" t="s">
        <v>39</v>
      </c>
      <c r="F127" s="26" t="s">
        <v>39</v>
      </c>
      <c r="G127" s="26" t="s">
        <v>39</v>
      </c>
      <c r="H127" s="26" t="s">
        <v>39</v>
      </c>
      <c r="I127" s="26" t="s">
        <v>39</v>
      </c>
      <c r="J127" s="26" t="s">
        <v>39</v>
      </c>
      <c r="K127" s="26" t="s">
        <v>39</v>
      </c>
      <c r="L127" s="26" t="s">
        <v>39</v>
      </c>
      <c r="M127" s="26" t="s">
        <v>39</v>
      </c>
      <c r="N127" s="26" t="s">
        <v>39</v>
      </c>
      <c r="O127" s="26" t="s">
        <v>39</v>
      </c>
      <c r="P127" s="26" t="s">
        <v>39</v>
      </c>
      <c r="Q127" s="26" t="s">
        <v>39</v>
      </c>
      <c r="R127" s="26" t="s">
        <v>39</v>
      </c>
      <c r="S127" s="26" t="s">
        <v>39</v>
      </c>
      <c r="T127" s="26" t="s">
        <v>39</v>
      </c>
      <c r="U127" s="26" t="s">
        <v>39</v>
      </c>
      <c r="V127" s="26" t="s">
        <v>39</v>
      </c>
      <c r="W127" s="26" t="s">
        <v>39</v>
      </c>
      <c r="X127" s="26" t="s">
        <v>39</v>
      </c>
      <c r="Y127" s="26" t="s">
        <v>39</v>
      </c>
      <c r="Z127" s="26" t="s">
        <v>39</v>
      </c>
      <c r="AA127" s="26" t="s">
        <v>39</v>
      </c>
      <c r="AB127" s="26" t="s">
        <v>39</v>
      </c>
      <c r="AC127" s="26" t="s">
        <v>39</v>
      </c>
      <c r="AD127" s="26" t="s">
        <v>39</v>
      </c>
      <c r="AE127" s="26" t="s">
        <v>39</v>
      </c>
      <c r="AF127" s="26" t="s">
        <v>39</v>
      </c>
      <c r="AG127" s="26" t="s">
        <v>39</v>
      </c>
      <c r="AH127" s="26" t="s">
        <v>39</v>
      </c>
      <c r="AI127" s="26" t="s">
        <v>39</v>
      </c>
      <c r="AJ127" s="26" t="s">
        <v>39</v>
      </c>
      <c r="AK127" s="26" t="s">
        <v>39</v>
      </c>
      <c r="AL127" s="26" t="s">
        <v>39</v>
      </c>
      <c r="AM127" s="26" t="s">
        <v>39</v>
      </c>
      <c r="AN127" s="26" t="s">
        <v>39</v>
      </c>
      <c r="AO127" s="26" t="s">
        <v>39</v>
      </c>
      <c r="AP127" s="26" t="s">
        <v>39</v>
      </c>
      <c r="AQ127" s="26" t="s">
        <v>39</v>
      </c>
      <c r="AR127" s="26" t="s">
        <v>39</v>
      </c>
      <c r="AS127" s="26" t="s">
        <v>39</v>
      </c>
      <c r="AT127" s="26" t="s">
        <v>39</v>
      </c>
      <c r="AU127" s="26" t="s">
        <v>39</v>
      </c>
      <c r="AV127" s="26" t="s">
        <v>39</v>
      </c>
      <c r="AW127" s="26" t="s">
        <v>39</v>
      </c>
      <c r="AX127" s="26" t="s">
        <v>39</v>
      </c>
      <c r="AY127" s="26" t="s">
        <v>39</v>
      </c>
      <c r="AZ127" s="26" t="s">
        <v>39</v>
      </c>
      <c r="BA127" s="26" t="s">
        <v>39</v>
      </c>
      <c r="BB127" s="26" t="s">
        <v>39</v>
      </c>
      <c r="BC127" s="26" t="s">
        <v>39</v>
      </c>
      <c r="BD127" s="26" t="s">
        <v>39</v>
      </c>
      <c r="BE127" s="26" t="s">
        <v>39</v>
      </c>
      <c r="BF127" s="26" t="s">
        <v>39</v>
      </c>
      <c r="BG127" s="26" t="s">
        <v>39</v>
      </c>
      <c r="BH127" s="26" t="s">
        <v>39</v>
      </c>
      <c r="BI127" s="26" t="s">
        <v>39</v>
      </c>
      <c r="BJ127" s="26" t="s">
        <v>39</v>
      </c>
      <c r="BK127" s="26" t="s">
        <v>39</v>
      </c>
      <c r="BL127" s="26" t="s">
        <v>39</v>
      </c>
      <c r="BM127" s="26" t="s">
        <v>39</v>
      </c>
      <c r="BN127" s="26" t="s">
        <v>39</v>
      </c>
      <c r="BO127" s="26" t="s">
        <v>39</v>
      </c>
      <c r="BP127" s="26" t="s">
        <v>39</v>
      </c>
      <c r="BQ127" s="26" t="s">
        <v>39</v>
      </c>
      <c r="BR127" s="26" t="s">
        <v>39</v>
      </c>
      <c r="BS127" s="26" t="s">
        <v>39</v>
      </c>
      <c r="BT127" s="26" t="s">
        <v>39</v>
      </c>
      <c r="BU127" s="26" t="s">
        <v>39</v>
      </c>
      <c r="BV127" s="26" t="s">
        <v>39</v>
      </c>
      <c r="BW127" s="26" t="s">
        <v>39</v>
      </c>
    </row>
    <row r="128" spans="1:75" x14ac:dyDescent="0.2">
      <c r="C128" s="15"/>
      <c r="D128" s="15">
        <v>0</v>
      </c>
      <c r="E128" s="15">
        <v>5206.37</v>
      </c>
      <c r="F128" s="15">
        <v>0</v>
      </c>
      <c r="G128" s="15">
        <v>0</v>
      </c>
      <c r="H128" s="15">
        <v>31253.09</v>
      </c>
      <c r="I128" s="15">
        <v>4115.3</v>
      </c>
      <c r="J128" s="15">
        <v>0</v>
      </c>
      <c r="K128" s="15">
        <v>0</v>
      </c>
      <c r="L128" s="15">
        <v>2400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18832.28</v>
      </c>
      <c r="T128" s="15">
        <v>0</v>
      </c>
      <c r="U128" s="15">
        <v>0</v>
      </c>
      <c r="V128" s="15">
        <v>10203.31</v>
      </c>
      <c r="W128" s="15">
        <v>9068.7999999999993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332135.5</v>
      </c>
      <c r="AI128" s="15">
        <v>0</v>
      </c>
      <c r="AJ128" s="15">
        <v>0</v>
      </c>
      <c r="AK128" s="15">
        <v>0</v>
      </c>
      <c r="AL128" s="15">
        <v>0</v>
      </c>
      <c r="AM128" s="46">
        <v>-377.42</v>
      </c>
      <c r="AN128" s="46">
        <v>-155.02000000000001</v>
      </c>
      <c r="AO128" s="15">
        <v>35723.4</v>
      </c>
      <c r="AP128" s="15">
        <v>0</v>
      </c>
      <c r="AQ128" s="15">
        <v>35500.980000000003</v>
      </c>
      <c r="AR128" s="15">
        <v>0</v>
      </c>
      <c r="AS128" s="15">
        <v>0</v>
      </c>
      <c r="AT128" s="15">
        <v>2355.58</v>
      </c>
      <c r="AU128" s="15">
        <v>360.37</v>
      </c>
      <c r="AV128" s="15">
        <v>32602.03</v>
      </c>
      <c r="AW128" s="15">
        <v>52407.46</v>
      </c>
      <c r="AX128" s="15">
        <v>10171.42</v>
      </c>
      <c r="AY128" s="15">
        <v>1057.94</v>
      </c>
      <c r="AZ128" s="15">
        <v>0</v>
      </c>
      <c r="BA128" s="15">
        <v>0</v>
      </c>
      <c r="BB128" s="15">
        <v>1.51</v>
      </c>
      <c r="BC128" s="15">
        <v>0</v>
      </c>
      <c r="BD128" s="15">
        <v>0</v>
      </c>
      <c r="BE128" s="15">
        <v>5766.17</v>
      </c>
      <c r="BF128" s="15">
        <v>0</v>
      </c>
      <c r="BG128" s="15">
        <v>7162.56</v>
      </c>
      <c r="BH128" s="15">
        <v>0</v>
      </c>
      <c r="BI128" s="15">
        <v>0</v>
      </c>
      <c r="BJ128" s="15">
        <v>0</v>
      </c>
      <c r="BK128" s="15">
        <v>0</v>
      </c>
      <c r="BL128" s="15">
        <v>147231</v>
      </c>
      <c r="BM128" s="15">
        <v>184904.5</v>
      </c>
      <c r="BN128" s="15">
        <v>0</v>
      </c>
      <c r="BO128" s="15">
        <v>0</v>
      </c>
      <c r="BP128" s="15">
        <v>18551.830000000002</v>
      </c>
      <c r="BQ128" s="15">
        <v>7368.89</v>
      </c>
      <c r="BR128" s="15">
        <v>0</v>
      </c>
      <c r="BS128" s="15">
        <v>34382.449999999997</v>
      </c>
      <c r="BT128" s="15">
        <v>0</v>
      </c>
      <c r="BU128" s="15">
        <v>0</v>
      </c>
      <c r="BV128" s="15">
        <v>0</v>
      </c>
      <c r="BW128" s="15">
        <v>41751.339999999997</v>
      </c>
    </row>
    <row r="130" spans="1:75" x14ac:dyDescent="0.2">
      <c r="A130" s="10" t="s">
        <v>206</v>
      </c>
    </row>
    <row r="131" spans="1:75" x14ac:dyDescent="0.2">
      <c r="A131" s="4" t="s">
        <v>207</v>
      </c>
      <c r="B131" s="20" t="s">
        <v>208</v>
      </c>
      <c r="C131" s="2">
        <v>12038.1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1203.81</v>
      </c>
      <c r="J131" s="2">
        <v>0</v>
      </c>
      <c r="K131" s="2">
        <v>0</v>
      </c>
      <c r="L131" s="2">
        <v>200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802</v>
      </c>
      <c r="T131" s="2">
        <v>0</v>
      </c>
      <c r="U131" s="2">
        <v>0</v>
      </c>
      <c r="V131" s="2">
        <v>482</v>
      </c>
      <c r="W131" s="2">
        <v>850.2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15576.11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1814.62</v>
      </c>
      <c r="AP131" s="2">
        <v>0</v>
      </c>
      <c r="AQ131" s="2">
        <v>1814.62</v>
      </c>
      <c r="AR131" s="2">
        <v>0</v>
      </c>
      <c r="AS131" s="2">
        <v>0</v>
      </c>
      <c r="AT131" s="2">
        <v>120.38</v>
      </c>
      <c r="AU131" s="2">
        <v>0</v>
      </c>
      <c r="AV131" s="2">
        <v>1384.38</v>
      </c>
      <c r="AW131" s="2">
        <v>2086</v>
      </c>
      <c r="AX131" s="2">
        <v>3733.2</v>
      </c>
      <c r="AY131" s="2">
        <v>0</v>
      </c>
      <c r="AZ131" s="2">
        <v>0</v>
      </c>
      <c r="BA131" s="2">
        <v>0</v>
      </c>
      <c r="BB131" s="2">
        <v>0.03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9138.61</v>
      </c>
      <c r="BM131" s="2">
        <v>6437.5</v>
      </c>
      <c r="BN131" s="2">
        <v>0</v>
      </c>
      <c r="BO131" s="2">
        <v>0</v>
      </c>
      <c r="BP131" s="2">
        <v>870.4</v>
      </c>
      <c r="BQ131" s="2">
        <v>296.5</v>
      </c>
      <c r="BR131" s="2">
        <v>0</v>
      </c>
      <c r="BS131" s="2">
        <v>1596.83</v>
      </c>
      <c r="BT131" s="2">
        <v>0</v>
      </c>
      <c r="BU131" s="2">
        <v>0</v>
      </c>
      <c r="BV131" s="2">
        <v>0</v>
      </c>
      <c r="BW131" s="2">
        <v>1893.33</v>
      </c>
    </row>
    <row r="132" spans="1:75" x14ac:dyDescent="0.2">
      <c r="A132" s="4" t="s">
        <v>209</v>
      </c>
      <c r="B132" s="20" t="s">
        <v>210</v>
      </c>
      <c r="C132" s="2">
        <v>11279.1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751.94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737</v>
      </c>
      <c r="T132" s="2">
        <v>0</v>
      </c>
      <c r="U132" s="2">
        <v>0</v>
      </c>
      <c r="V132" s="2">
        <v>455</v>
      </c>
      <c r="W132" s="2">
        <v>850.2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14073.24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1503.53</v>
      </c>
      <c r="AP132" s="2">
        <v>0</v>
      </c>
      <c r="AQ132" s="2">
        <v>1503.53</v>
      </c>
      <c r="AR132" s="2">
        <v>0</v>
      </c>
      <c r="AS132" s="2">
        <v>0</v>
      </c>
      <c r="AT132" s="2">
        <v>112.8</v>
      </c>
      <c r="AU132" s="2">
        <v>0</v>
      </c>
      <c r="AV132" s="2">
        <v>1297.0999999999999</v>
      </c>
      <c r="AW132" s="2">
        <v>2649.5</v>
      </c>
      <c r="AX132" s="2">
        <v>0</v>
      </c>
      <c r="AY132" s="2">
        <v>0</v>
      </c>
      <c r="AZ132" s="2">
        <v>0</v>
      </c>
      <c r="BA132" s="2">
        <v>0</v>
      </c>
      <c r="BB132" s="45">
        <v>-0.19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5562.74</v>
      </c>
      <c r="BM132" s="2">
        <v>8510.5</v>
      </c>
      <c r="BN132" s="2">
        <v>0</v>
      </c>
      <c r="BO132" s="2">
        <v>0</v>
      </c>
      <c r="BP132" s="2">
        <v>843.77</v>
      </c>
      <c r="BQ132" s="2">
        <v>277.81</v>
      </c>
      <c r="BR132" s="2">
        <v>0</v>
      </c>
      <c r="BS132" s="2">
        <v>1524.4</v>
      </c>
      <c r="BT132" s="2">
        <v>0</v>
      </c>
      <c r="BU132" s="2">
        <v>0</v>
      </c>
      <c r="BV132" s="2">
        <v>0</v>
      </c>
      <c r="BW132" s="2">
        <v>1802.21</v>
      </c>
    </row>
    <row r="133" spans="1:75" x14ac:dyDescent="0.2">
      <c r="A133" s="4" t="s">
        <v>211</v>
      </c>
      <c r="B133" s="20" t="s">
        <v>212</v>
      </c>
      <c r="C133" s="2">
        <v>11279.1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751.94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737</v>
      </c>
      <c r="T133" s="2">
        <v>0</v>
      </c>
      <c r="U133" s="2">
        <v>0</v>
      </c>
      <c r="V133" s="2">
        <v>455</v>
      </c>
      <c r="W133" s="2">
        <v>850.2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14073.24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1503.53</v>
      </c>
      <c r="AP133" s="2">
        <v>0</v>
      </c>
      <c r="AQ133" s="2">
        <v>1503.53</v>
      </c>
      <c r="AR133" s="2">
        <v>0</v>
      </c>
      <c r="AS133" s="2">
        <v>0</v>
      </c>
      <c r="AT133" s="2">
        <v>112.8</v>
      </c>
      <c r="AU133" s="2">
        <v>0</v>
      </c>
      <c r="AV133" s="2">
        <v>1297.0999999999999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45">
        <v>-0.19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2913.24</v>
      </c>
      <c r="BM133" s="2">
        <v>11160</v>
      </c>
      <c r="BN133" s="2">
        <v>0</v>
      </c>
      <c r="BO133" s="2">
        <v>0</v>
      </c>
      <c r="BP133" s="2">
        <v>931.3</v>
      </c>
      <c r="BQ133" s="2">
        <v>339.24</v>
      </c>
      <c r="BR133" s="2">
        <v>0</v>
      </c>
      <c r="BS133" s="2">
        <v>1762.43</v>
      </c>
      <c r="BT133" s="2">
        <v>0</v>
      </c>
      <c r="BU133" s="2">
        <v>0</v>
      </c>
      <c r="BV133" s="2">
        <v>0</v>
      </c>
      <c r="BW133" s="2">
        <v>2101.67</v>
      </c>
    </row>
    <row r="134" spans="1:75" x14ac:dyDescent="0.2">
      <c r="A134" s="4" t="s">
        <v>213</v>
      </c>
      <c r="B134" s="20" t="s">
        <v>214</v>
      </c>
      <c r="C134" s="2">
        <v>11279.1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657.95</v>
      </c>
      <c r="J134" s="2">
        <v>0</v>
      </c>
      <c r="K134" s="2">
        <v>0</v>
      </c>
      <c r="L134" s="2">
        <v>200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737</v>
      </c>
      <c r="T134" s="2">
        <v>0</v>
      </c>
      <c r="U134" s="2">
        <v>0</v>
      </c>
      <c r="V134" s="2">
        <v>455</v>
      </c>
      <c r="W134" s="2">
        <v>850.2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14179.25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1536.21</v>
      </c>
      <c r="AP134" s="2">
        <v>0</v>
      </c>
      <c r="AQ134" s="2">
        <v>1536.21</v>
      </c>
      <c r="AR134" s="2">
        <v>0</v>
      </c>
      <c r="AS134" s="2">
        <v>0</v>
      </c>
      <c r="AT134" s="2">
        <v>112.8</v>
      </c>
      <c r="AU134" s="2">
        <v>0</v>
      </c>
      <c r="AV134" s="2">
        <v>1297.0999999999999</v>
      </c>
      <c r="AW134" s="2">
        <v>5640</v>
      </c>
      <c r="AX134" s="2">
        <v>0</v>
      </c>
      <c r="AY134" s="2">
        <v>0</v>
      </c>
      <c r="AZ134" s="2">
        <v>0</v>
      </c>
      <c r="BA134" s="2">
        <v>0</v>
      </c>
      <c r="BB134" s="45">
        <v>-0.1</v>
      </c>
      <c r="BC134" s="2">
        <v>0</v>
      </c>
      <c r="BD134" s="2">
        <v>0</v>
      </c>
      <c r="BE134" s="2">
        <v>0</v>
      </c>
      <c r="BF134" s="2">
        <v>0</v>
      </c>
      <c r="BG134" s="2">
        <v>1601.74</v>
      </c>
      <c r="BH134" s="2">
        <v>0</v>
      </c>
      <c r="BI134" s="2">
        <v>0</v>
      </c>
      <c r="BJ134" s="2">
        <v>0</v>
      </c>
      <c r="BK134" s="2">
        <v>0</v>
      </c>
      <c r="BL134" s="2">
        <v>10187.75</v>
      </c>
      <c r="BM134" s="2">
        <v>3991.5</v>
      </c>
      <c r="BN134" s="2">
        <v>0</v>
      </c>
      <c r="BO134" s="2">
        <v>0</v>
      </c>
      <c r="BP134" s="2">
        <v>937.75</v>
      </c>
      <c r="BQ134" s="2">
        <v>343.76</v>
      </c>
      <c r="BR134" s="2">
        <v>0</v>
      </c>
      <c r="BS134" s="2">
        <v>1779.96</v>
      </c>
      <c r="BT134" s="2">
        <v>0</v>
      </c>
      <c r="BU134" s="2">
        <v>0</v>
      </c>
      <c r="BV134" s="2">
        <v>0</v>
      </c>
      <c r="BW134" s="2">
        <v>2123.7199999999998</v>
      </c>
    </row>
    <row r="135" spans="1:75" x14ac:dyDescent="0.2">
      <c r="A135" s="4" t="s">
        <v>215</v>
      </c>
      <c r="B135" s="20" t="s">
        <v>216</v>
      </c>
      <c r="C135" s="2">
        <v>11279.1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737</v>
      </c>
      <c r="T135" s="2">
        <v>0</v>
      </c>
      <c r="U135" s="2">
        <v>0</v>
      </c>
      <c r="V135" s="2">
        <v>455</v>
      </c>
      <c r="W135" s="2">
        <v>708.5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13179.6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1393.84</v>
      </c>
      <c r="AP135" s="2">
        <v>0</v>
      </c>
      <c r="AQ135" s="2">
        <v>1393.84</v>
      </c>
      <c r="AR135" s="2">
        <v>0</v>
      </c>
      <c r="AS135" s="2">
        <v>0</v>
      </c>
      <c r="AT135" s="2">
        <v>112.8</v>
      </c>
      <c r="AU135" s="2">
        <v>0</v>
      </c>
      <c r="AV135" s="2">
        <v>1297.0999999999999</v>
      </c>
      <c r="AW135" s="2">
        <v>1834</v>
      </c>
      <c r="AX135" s="2">
        <v>0</v>
      </c>
      <c r="AY135" s="2">
        <v>0</v>
      </c>
      <c r="AZ135" s="2">
        <v>0</v>
      </c>
      <c r="BA135" s="2">
        <v>0</v>
      </c>
      <c r="BB135" s="2">
        <v>0.18</v>
      </c>
      <c r="BC135" s="2">
        <v>0</v>
      </c>
      <c r="BD135" s="2">
        <v>0</v>
      </c>
      <c r="BE135" s="2">
        <v>0</v>
      </c>
      <c r="BF135" s="2">
        <v>0</v>
      </c>
      <c r="BG135" s="2">
        <v>1353.18</v>
      </c>
      <c r="BH135" s="2">
        <v>0</v>
      </c>
      <c r="BI135" s="2">
        <v>0</v>
      </c>
      <c r="BJ135" s="2">
        <v>0</v>
      </c>
      <c r="BK135" s="2">
        <v>0</v>
      </c>
      <c r="BL135" s="2">
        <v>5991.1</v>
      </c>
      <c r="BM135" s="2">
        <v>7188.5</v>
      </c>
      <c r="BN135" s="2">
        <v>0</v>
      </c>
      <c r="BO135" s="2">
        <v>0</v>
      </c>
      <c r="BP135" s="2">
        <v>843.77</v>
      </c>
      <c r="BQ135" s="2">
        <v>277.81</v>
      </c>
      <c r="BR135" s="2">
        <v>0</v>
      </c>
      <c r="BS135" s="2">
        <v>1524.4</v>
      </c>
      <c r="BT135" s="2">
        <v>0</v>
      </c>
      <c r="BU135" s="2">
        <v>0</v>
      </c>
      <c r="BV135" s="2">
        <v>0</v>
      </c>
      <c r="BW135" s="2">
        <v>1802.21</v>
      </c>
    </row>
    <row r="136" spans="1:75" x14ac:dyDescent="0.2">
      <c r="A136" s="4" t="s">
        <v>217</v>
      </c>
      <c r="B136" s="20" t="s">
        <v>218</v>
      </c>
      <c r="C136" s="2">
        <v>11279.1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751.94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737</v>
      </c>
      <c r="T136" s="2">
        <v>0</v>
      </c>
      <c r="U136" s="2">
        <v>0</v>
      </c>
      <c r="V136" s="2">
        <v>455</v>
      </c>
      <c r="W136" s="2">
        <v>708.5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13886.89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1464.17</v>
      </c>
      <c r="AP136" s="2">
        <v>0</v>
      </c>
      <c r="AQ136" s="2">
        <v>1464.17</v>
      </c>
      <c r="AR136" s="2">
        <v>0</v>
      </c>
      <c r="AS136" s="2">
        <v>0</v>
      </c>
      <c r="AT136" s="2">
        <v>112.8</v>
      </c>
      <c r="AU136" s="2">
        <v>1369.06</v>
      </c>
      <c r="AV136" s="2">
        <v>1297.0999999999999</v>
      </c>
      <c r="AW136" s="2">
        <v>1270</v>
      </c>
      <c r="AX136" s="2">
        <v>4370.1400000000003</v>
      </c>
      <c r="AY136" s="2">
        <v>0</v>
      </c>
      <c r="AZ136" s="2">
        <v>0</v>
      </c>
      <c r="BA136" s="2">
        <v>0</v>
      </c>
      <c r="BB136" s="45">
        <v>-0.08</v>
      </c>
      <c r="BC136" s="2">
        <v>0</v>
      </c>
      <c r="BD136" s="2">
        <v>0</v>
      </c>
      <c r="BE136" s="2">
        <v>0</v>
      </c>
      <c r="BF136" s="2">
        <v>0</v>
      </c>
      <c r="BG136" s="2">
        <v>1712.2</v>
      </c>
      <c r="BH136" s="2">
        <v>0</v>
      </c>
      <c r="BI136" s="2">
        <v>0</v>
      </c>
      <c r="BJ136" s="2">
        <v>0</v>
      </c>
      <c r="BK136" s="2">
        <v>0</v>
      </c>
      <c r="BL136" s="2">
        <v>11595.39</v>
      </c>
      <c r="BM136" s="2">
        <v>2291.5</v>
      </c>
      <c r="BN136" s="2">
        <v>0</v>
      </c>
      <c r="BO136" s="2">
        <v>0</v>
      </c>
      <c r="BP136" s="2">
        <v>843.77</v>
      </c>
      <c r="BQ136" s="2">
        <v>277.81</v>
      </c>
      <c r="BR136" s="2">
        <v>0</v>
      </c>
      <c r="BS136" s="2">
        <v>1524.4</v>
      </c>
      <c r="BT136" s="2">
        <v>0</v>
      </c>
      <c r="BU136" s="2">
        <v>0</v>
      </c>
      <c r="BV136" s="2">
        <v>0</v>
      </c>
      <c r="BW136" s="2">
        <v>1802.21</v>
      </c>
    </row>
    <row r="137" spans="1:75" x14ac:dyDescent="0.2">
      <c r="A137" s="4" t="s">
        <v>219</v>
      </c>
      <c r="B137" s="20" t="s">
        <v>220</v>
      </c>
      <c r="C137" s="2">
        <v>12038.1</v>
      </c>
      <c r="D137" s="2">
        <v>0</v>
      </c>
      <c r="E137" s="2">
        <v>0</v>
      </c>
      <c r="F137" s="2">
        <v>0</v>
      </c>
      <c r="G137" s="2">
        <v>0</v>
      </c>
      <c r="H137" s="2">
        <v>3210.16</v>
      </c>
      <c r="I137" s="2">
        <v>1605.08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802</v>
      </c>
      <c r="T137" s="2">
        <v>0</v>
      </c>
      <c r="U137" s="2">
        <v>0</v>
      </c>
      <c r="V137" s="2">
        <v>353.42</v>
      </c>
      <c r="W137" s="2">
        <v>850.2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15631.24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1745.21</v>
      </c>
      <c r="AP137" s="2">
        <v>0</v>
      </c>
      <c r="AQ137" s="2">
        <v>1745.21</v>
      </c>
      <c r="AR137" s="2">
        <v>0</v>
      </c>
      <c r="AS137" s="2">
        <v>0</v>
      </c>
      <c r="AT137" s="2">
        <v>120.38</v>
      </c>
      <c r="AU137" s="2">
        <v>0</v>
      </c>
      <c r="AV137" s="2">
        <v>1384.38</v>
      </c>
      <c r="AW137" s="2">
        <v>0</v>
      </c>
      <c r="AX137" s="2">
        <v>5701.86</v>
      </c>
      <c r="AY137" s="2">
        <v>0</v>
      </c>
      <c r="AZ137" s="2">
        <v>0</v>
      </c>
      <c r="BA137" s="2">
        <v>0</v>
      </c>
      <c r="BB137" s="45">
        <v>-0.09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8951.74</v>
      </c>
      <c r="BM137" s="2">
        <v>6679.5</v>
      </c>
      <c r="BN137" s="2">
        <v>0</v>
      </c>
      <c r="BO137" s="2">
        <v>0</v>
      </c>
      <c r="BP137" s="2">
        <v>688.68</v>
      </c>
      <c r="BQ137" s="2">
        <v>366.7</v>
      </c>
      <c r="BR137" s="2">
        <v>0</v>
      </c>
      <c r="BS137" s="2">
        <v>1326.26</v>
      </c>
      <c r="BT137" s="2">
        <v>0</v>
      </c>
      <c r="BU137" s="2">
        <v>0</v>
      </c>
      <c r="BV137" s="2">
        <v>0</v>
      </c>
      <c r="BW137" s="2">
        <v>1692.96</v>
      </c>
    </row>
    <row r="138" spans="1:75" x14ac:dyDescent="0.2">
      <c r="A138" s="4" t="s">
        <v>221</v>
      </c>
      <c r="B138" s="20" t="s">
        <v>222</v>
      </c>
      <c r="C138" s="2">
        <v>11279.1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737</v>
      </c>
      <c r="T138" s="2">
        <v>0</v>
      </c>
      <c r="U138" s="2">
        <v>0</v>
      </c>
      <c r="V138" s="2">
        <v>455</v>
      </c>
      <c r="W138" s="2">
        <v>708.5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13179.6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1393.84</v>
      </c>
      <c r="AP138" s="2">
        <v>0</v>
      </c>
      <c r="AQ138" s="2">
        <v>1393.84</v>
      </c>
      <c r="AR138" s="2">
        <v>0</v>
      </c>
      <c r="AS138" s="2">
        <v>0</v>
      </c>
      <c r="AT138" s="2">
        <v>112.8</v>
      </c>
      <c r="AU138" s="2">
        <v>0</v>
      </c>
      <c r="AV138" s="2">
        <v>1297.0999999999999</v>
      </c>
      <c r="AW138" s="2">
        <v>0</v>
      </c>
      <c r="AX138" s="2">
        <v>4278.74</v>
      </c>
      <c r="AY138" s="2">
        <v>0</v>
      </c>
      <c r="AZ138" s="2">
        <v>0</v>
      </c>
      <c r="BA138" s="2">
        <v>0</v>
      </c>
      <c r="BB138" s="2">
        <v>0.02</v>
      </c>
      <c r="BC138" s="2">
        <v>0</v>
      </c>
      <c r="BD138" s="2">
        <v>0</v>
      </c>
      <c r="BE138" s="2">
        <v>0</v>
      </c>
      <c r="BF138" s="2">
        <v>0</v>
      </c>
      <c r="BG138" s="2">
        <v>1215.0999999999999</v>
      </c>
      <c r="BH138" s="2">
        <v>0</v>
      </c>
      <c r="BI138" s="2">
        <v>0</v>
      </c>
      <c r="BJ138" s="2">
        <v>0</v>
      </c>
      <c r="BK138" s="2">
        <v>0</v>
      </c>
      <c r="BL138" s="2">
        <v>8297.6</v>
      </c>
      <c r="BM138" s="2">
        <v>4882</v>
      </c>
      <c r="BN138" s="2">
        <v>0</v>
      </c>
      <c r="BO138" s="2">
        <v>0</v>
      </c>
      <c r="BP138" s="2">
        <v>843.77</v>
      </c>
      <c r="BQ138" s="2">
        <v>277.81</v>
      </c>
      <c r="BR138" s="2">
        <v>0</v>
      </c>
      <c r="BS138" s="2">
        <v>1524.4</v>
      </c>
      <c r="BT138" s="2">
        <v>0</v>
      </c>
      <c r="BU138" s="2">
        <v>0</v>
      </c>
      <c r="BV138" s="2">
        <v>0</v>
      </c>
      <c r="BW138" s="2">
        <v>1802.21</v>
      </c>
    </row>
    <row r="139" spans="1:75" x14ac:dyDescent="0.2">
      <c r="A139" s="4" t="s">
        <v>223</v>
      </c>
      <c r="B139" s="20" t="s">
        <v>224</v>
      </c>
      <c r="C139" s="2">
        <v>11279.1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751.94</v>
      </c>
      <c r="J139" s="2">
        <v>0</v>
      </c>
      <c r="K139" s="2">
        <v>0</v>
      </c>
      <c r="L139" s="2">
        <v>400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737</v>
      </c>
      <c r="T139" s="2">
        <v>0</v>
      </c>
      <c r="U139" s="2">
        <v>0</v>
      </c>
      <c r="V139" s="2">
        <v>455</v>
      </c>
      <c r="W139" s="2">
        <v>566.79999999999995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14189.84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1528.44</v>
      </c>
      <c r="AP139" s="2">
        <v>0</v>
      </c>
      <c r="AQ139" s="2">
        <v>1528.44</v>
      </c>
      <c r="AR139" s="2">
        <v>0</v>
      </c>
      <c r="AS139" s="2">
        <v>0</v>
      </c>
      <c r="AT139" s="2">
        <v>112.8</v>
      </c>
      <c r="AU139" s="2">
        <v>408.98</v>
      </c>
      <c r="AV139" s="2">
        <v>1297.0999999999999</v>
      </c>
      <c r="AW139" s="2">
        <v>0</v>
      </c>
      <c r="AX139" s="2">
        <v>4895.84</v>
      </c>
      <c r="AY139" s="2">
        <v>0</v>
      </c>
      <c r="AZ139" s="2">
        <v>0</v>
      </c>
      <c r="BA139" s="2">
        <v>0</v>
      </c>
      <c r="BB139" s="2">
        <v>0.04</v>
      </c>
      <c r="BC139" s="2">
        <v>0</v>
      </c>
      <c r="BD139" s="2">
        <v>0</v>
      </c>
      <c r="BE139" s="2">
        <v>0</v>
      </c>
      <c r="BF139" s="2">
        <v>0</v>
      </c>
      <c r="BG139" s="2">
        <v>1104.6400000000001</v>
      </c>
      <c r="BH139" s="2">
        <v>0</v>
      </c>
      <c r="BI139" s="2">
        <v>0</v>
      </c>
      <c r="BJ139" s="2">
        <v>0</v>
      </c>
      <c r="BK139" s="2">
        <v>0</v>
      </c>
      <c r="BL139" s="2">
        <v>9347.84</v>
      </c>
      <c r="BM139" s="2">
        <v>4842</v>
      </c>
      <c r="BN139" s="2">
        <v>0</v>
      </c>
      <c r="BO139" s="2">
        <v>0</v>
      </c>
      <c r="BP139" s="2">
        <v>932.82</v>
      </c>
      <c r="BQ139" s="2">
        <v>340.31</v>
      </c>
      <c r="BR139" s="2">
        <v>0</v>
      </c>
      <c r="BS139" s="2">
        <v>1766.58</v>
      </c>
      <c r="BT139" s="2">
        <v>0</v>
      </c>
      <c r="BU139" s="2">
        <v>0</v>
      </c>
      <c r="BV139" s="2">
        <v>0</v>
      </c>
      <c r="BW139" s="2">
        <v>2106.89</v>
      </c>
    </row>
    <row r="140" spans="1:75" x14ac:dyDescent="0.2">
      <c r="A140" s="4" t="s">
        <v>225</v>
      </c>
      <c r="B140" s="20" t="s">
        <v>226</v>
      </c>
      <c r="C140" s="2">
        <v>11256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750.4</v>
      </c>
      <c r="J140" s="2">
        <v>0</v>
      </c>
      <c r="K140" s="2">
        <v>0</v>
      </c>
      <c r="L140" s="2">
        <v>200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737</v>
      </c>
      <c r="T140" s="2">
        <v>0</v>
      </c>
      <c r="U140" s="2">
        <v>0</v>
      </c>
      <c r="V140" s="2">
        <v>455</v>
      </c>
      <c r="W140" s="2">
        <v>566.79999999999995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13965.2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1483.9</v>
      </c>
      <c r="AP140" s="2">
        <v>0</v>
      </c>
      <c r="AQ140" s="2">
        <v>1483.9</v>
      </c>
      <c r="AR140" s="2">
        <v>0</v>
      </c>
      <c r="AS140" s="2">
        <v>0</v>
      </c>
      <c r="AT140" s="2">
        <v>112.56</v>
      </c>
      <c r="AU140" s="2">
        <v>0</v>
      </c>
      <c r="AV140" s="2">
        <v>1294.44</v>
      </c>
      <c r="AW140" s="2">
        <v>2664</v>
      </c>
      <c r="AX140" s="2">
        <v>0</v>
      </c>
      <c r="AY140" s="2">
        <v>0</v>
      </c>
      <c r="AZ140" s="2">
        <v>0</v>
      </c>
      <c r="BA140" s="2">
        <v>0</v>
      </c>
      <c r="BB140" s="2">
        <v>0.3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5555.2</v>
      </c>
      <c r="BM140" s="2">
        <v>8410</v>
      </c>
      <c r="BN140" s="2">
        <v>0</v>
      </c>
      <c r="BO140" s="2">
        <v>0</v>
      </c>
      <c r="BP140" s="2">
        <v>843.77</v>
      </c>
      <c r="BQ140" s="2">
        <v>277.81</v>
      </c>
      <c r="BR140" s="2">
        <v>0</v>
      </c>
      <c r="BS140" s="2">
        <v>1524.4</v>
      </c>
      <c r="BT140" s="2">
        <v>0</v>
      </c>
      <c r="BU140" s="2">
        <v>0</v>
      </c>
      <c r="BV140" s="2">
        <v>0</v>
      </c>
      <c r="BW140" s="2">
        <v>1802.21</v>
      </c>
    </row>
    <row r="141" spans="1:75" x14ac:dyDescent="0.2">
      <c r="A141" s="4" t="s">
        <v>227</v>
      </c>
      <c r="B141" s="20" t="s">
        <v>228</v>
      </c>
      <c r="C141" s="2">
        <v>11279.1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751.94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737</v>
      </c>
      <c r="T141" s="2">
        <v>0</v>
      </c>
      <c r="U141" s="2">
        <v>0</v>
      </c>
      <c r="V141" s="2">
        <v>455</v>
      </c>
      <c r="W141" s="2">
        <v>425.1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13648.14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1418.05</v>
      </c>
      <c r="AP141" s="2">
        <v>0</v>
      </c>
      <c r="AQ141" s="2">
        <v>1418.05</v>
      </c>
      <c r="AR141" s="2">
        <v>0</v>
      </c>
      <c r="AS141" s="2">
        <v>0</v>
      </c>
      <c r="AT141" s="2">
        <v>112.8</v>
      </c>
      <c r="AU141" s="2">
        <v>0</v>
      </c>
      <c r="AV141" s="2">
        <v>1297.0999999999999</v>
      </c>
      <c r="AW141" s="2">
        <v>0</v>
      </c>
      <c r="AX141" s="2">
        <v>4071.78</v>
      </c>
      <c r="AY141" s="2">
        <v>0</v>
      </c>
      <c r="AZ141" s="2">
        <v>0</v>
      </c>
      <c r="BA141" s="2">
        <v>0</v>
      </c>
      <c r="BB141" s="45">
        <v>-0.09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6899.64</v>
      </c>
      <c r="BM141" s="2">
        <v>6748.5</v>
      </c>
      <c r="BN141" s="2">
        <v>0</v>
      </c>
      <c r="BO141" s="2">
        <v>0</v>
      </c>
      <c r="BP141" s="2">
        <v>843.77</v>
      </c>
      <c r="BQ141" s="2">
        <v>277.81</v>
      </c>
      <c r="BR141" s="2">
        <v>0</v>
      </c>
      <c r="BS141" s="2">
        <v>1524.4</v>
      </c>
      <c r="BT141" s="2">
        <v>0</v>
      </c>
      <c r="BU141" s="2">
        <v>0</v>
      </c>
      <c r="BV141" s="2">
        <v>0</v>
      </c>
      <c r="BW141" s="2">
        <v>1802.21</v>
      </c>
    </row>
    <row r="142" spans="1:75" x14ac:dyDescent="0.2">
      <c r="A142" s="4" t="s">
        <v>229</v>
      </c>
      <c r="B142" s="20" t="s">
        <v>230</v>
      </c>
      <c r="C142" s="2">
        <v>12038.1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802.54</v>
      </c>
      <c r="J142" s="2">
        <v>0</v>
      </c>
      <c r="K142" s="2">
        <v>0</v>
      </c>
      <c r="L142" s="2">
        <v>200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802</v>
      </c>
      <c r="T142" s="2">
        <v>0</v>
      </c>
      <c r="U142" s="2">
        <v>0</v>
      </c>
      <c r="V142" s="2">
        <v>482</v>
      </c>
      <c r="W142" s="2">
        <v>425.1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14749.74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1642.63</v>
      </c>
      <c r="AP142" s="2">
        <v>0</v>
      </c>
      <c r="AQ142" s="2">
        <v>1642.63</v>
      </c>
      <c r="AR142" s="2">
        <v>0</v>
      </c>
      <c r="AS142" s="2">
        <v>0</v>
      </c>
      <c r="AT142" s="2">
        <v>120.38</v>
      </c>
      <c r="AU142" s="2">
        <v>0</v>
      </c>
      <c r="AV142" s="2">
        <v>1384.38</v>
      </c>
      <c r="AW142" s="2">
        <v>4904</v>
      </c>
      <c r="AX142" s="2">
        <v>0</v>
      </c>
      <c r="AY142" s="2">
        <v>0</v>
      </c>
      <c r="AZ142" s="2">
        <v>0</v>
      </c>
      <c r="BA142" s="2">
        <v>0</v>
      </c>
      <c r="BB142" s="2">
        <v>0.15</v>
      </c>
      <c r="BC142" s="2">
        <v>0</v>
      </c>
      <c r="BD142" s="2">
        <v>0</v>
      </c>
      <c r="BE142" s="2">
        <v>0</v>
      </c>
      <c r="BF142" s="2">
        <v>0</v>
      </c>
      <c r="BG142" s="2">
        <v>1013.2</v>
      </c>
      <c r="BH142" s="2">
        <v>0</v>
      </c>
      <c r="BI142" s="2">
        <v>0</v>
      </c>
      <c r="BJ142" s="2">
        <v>0</v>
      </c>
      <c r="BK142" s="2">
        <v>0</v>
      </c>
      <c r="BL142" s="2">
        <v>9064.74</v>
      </c>
      <c r="BM142" s="2">
        <v>5685</v>
      </c>
      <c r="BN142" s="2">
        <v>0</v>
      </c>
      <c r="BO142" s="2">
        <v>0</v>
      </c>
      <c r="BP142" s="2">
        <v>870.4</v>
      </c>
      <c r="BQ142" s="2">
        <v>296.5</v>
      </c>
      <c r="BR142" s="2">
        <v>0</v>
      </c>
      <c r="BS142" s="2">
        <v>1596.83</v>
      </c>
      <c r="BT142" s="2">
        <v>0</v>
      </c>
      <c r="BU142" s="2">
        <v>0</v>
      </c>
      <c r="BV142" s="2">
        <v>0</v>
      </c>
      <c r="BW142" s="2">
        <v>1893.33</v>
      </c>
    </row>
    <row r="143" spans="1:75" x14ac:dyDescent="0.2">
      <c r="A143" s="4" t="s">
        <v>231</v>
      </c>
      <c r="B143" s="20" t="s">
        <v>232</v>
      </c>
      <c r="C143" s="2">
        <v>12038.1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802</v>
      </c>
      <c r="T143" s="2">
        <v>0</v>
      </c>
      <c r="U143" s="2">
        <v>0</v>
      </c>
      <c r="V143" s="2">
        <v>482</v>
      </c>
      <c r="W143" s="2">
        <v>283.39999999999998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13584.6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1479.47</v>
      </c>
      <c r="AP143" s="2">
        <v>0</v>
      </c>
      <c r="AQ143" s="2">
        <v>1479.47</v>
      </c>
      <c r="AR143" s="2">
        <v>0</v>
      </c>
      <c r="AS143" s="2">
        <v>0</v>
      </c>
      <c r="AT143" s="2">
        <v>120.38</v>
      </c>
      <c r="AU143" s="2">
        <v>0</v>
      </c>
      <c r="AV143" s="2">
        <v>1384.38</v>
      </c>
      <c r="AW143" s="2">
        <v>4909</v>
      </c>
      <c r="AX143" s="2">
        <v>0</v>
      </c>
      <c r="AY143" s="2">
        <v>0</v>
      </c>
      <c r="AZ143" s="2">
        <v>0</v>
      </c>
      <c r="BA143" s="2">
        <v>0</v>
      </c>
      <c r="BB143" s="45">
        <v>-0.13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7893.1</v>
      </c>
      <c r="BM143" s="2">
        <v>5691.5</v>
      </c>
      <c r="BN143" s="2">
        <v>0</v>
      </c>
      <c r="BO143" s="2">
        <v>0</v>
      </c>
      <c r="BP143" s="2">
        <v>870.4</v>
      </c>
      <c r="BQ143" s="2">
        <v>296.5</v>
      </c>
      <c r="BR143" s="2">
        <v>0</v>
      </c>
      <c r="BS143" s="2">
        <v>1596.83</v>
      </c>
      <c r="BT143" s="2">
        <v>0</v>
      </c>
      <c r="BU143" s="2">
        <v>0</v>
      </c>
      <c r="BV143" s="2">
        <v>0</v>
      </c>
      <c r="BW143" s="2">
        <v>1893.33</v>
      </c>
    </row>
    <row r="144" spans="1:75" x14ac:dyDescent="0.2">
      <c r="A144" s="4" t="s">
        <v>233</v>
      </c>
      <c r="B144" s="20" t="s">
        <v>234</v>
      </c>
      <c r="C144" s="2">
        <v>11279.1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751.94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737</v>
      </c>
      <c r="T144" s="2">
        <v>0</v>
      </c>
      <c r="U144" s="2">
        <v>0</v>
      </c>
      <c r="V144" s="2">
        <v>682.5</v>
      </c>
      <c r="W144" s="2">
        <v>283.39999999999998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13733.94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1431.06</v>
      </c>
      <c r="AP144" s="2">
        <v>0</v>
      </c>
      <c r="AQ144" s="2">
        <v>1431.06</v>
      </c>
      <c r="AR144" s="2">
        <v>0</v>
      </c>
      <c r="AS144" s="2">
        <v>0</v>
      </c>
      <c r="AT144" s="2">
        <v>112.8</v>
      </c>
      <c r="AU144" s="2">
        <v>0</v>
      </c>
      <c r="AV144" s="2">
        <v>1297.0999999999999</v>
      </c>
      <c r="AW144" s="2">
        <v>4578</v>
      </c>
      <c r="AX144" s="2">
        <v>0</v>
      </c>
      <c r="AY144" s="2">
        <v>0</v>
      </c>
      <c r="AZ144" s="2">
        <v>0</v>
      </c>
      <c r="BA144" s="2">
        <v>0</v>
      </c>
      <c r="BB144" s="45">
        <v>-0.28000000000000003</v>
      </c>
      <c r="BC144" s="2">
        <v>0</v>
      </c>
      <c r="BD144" s="2">
        <v>0</v>
      </c>
      <c r="BE144" s="2">
        <v>0</v>
      </c>
      <c r="BF144" s="2">
        <v>0</v>
      </c>
      <c r="BG144" s="2">
        <v>1491.26</v>
      </c>
      <c r="BH144" s="2">
        <v>0</v>
      </c>
      <c r="BI144" s="2">
        <v>0</v>
      </c>
      <c r="BJ144" s="2">
        <v>0</v>
      </c>
      <c r="BK144" s="2">
        <v>0</v>
      </c>
      <c r="BL144" s="2">
        <v>8909.94</v>
      </c>
      <c r="BM144" s="2">
        <v>4824</v>
      </c>
      <c r="BN144" s="2">
        <v>0</v>
      </c>
      <c r="BO144" s="2">
        <v>0</v>
      </c>
      <c r="BP144" s="2">
        <v>926.37</v>
      </c>
      <c r="BQ144" s="2">
        <v>335.77</v>
      </c>
      <c r="BR144" s="2">
        <v>0</v>
      </c>
      <c r="BS144" s="2">
        <v>1749.01</v>
      </c>
      <c r="BT144" s="2">
        <v>0</v>
      </c>
      <c r="BU144" s="2">
        <v>0</v>
      </c>
      <c r="BV144" s="2">
        <v>0</v>
      </c>
      <c r="BW144" s="2">
        <v>2084.7800000000002</v>
      </c>
    </row>
    <row r="145" spans="1:75" x14ac:dyDescent="0.2">
      <c r="A145" s="4" t="s">
        <v>526</v>
      </c>
      <c r="B145" s="20" t="s">
        <v>527</v>
      </c>
      <c r="C145" s="2">
        <v>11279.1</v>
      </c>
      <c r="D145" s="2">
        <v>0</v>
      </c>
      <c r="E145" s="2">
        <v>0</v>
      </c>
      <c r="F145" s="2">
        <v>0</v>
      </c>
      <c r="G145" s="2">
        <v>0</v>
      </c>
      <c r="H145" s="2">
        <v>11279.1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737</v>
      </c>
      <c r="T145" s="2">
        <v>0</v>
      </c>
      <c r="U145" s="2">
        <v>0</v>
      </c>
      <c r="V145" s="2">
        <v>227.5</v>
      </c>
      <c r="W145" s="2">
        <v>283.39999999999998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12527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1276.9100000000001</v>
      </c>
      <c r="AP145" s="2">
        <v>0</v>
      </c>
      <c r="AQ145" s="2">
        <v>1276.9100000000001</v>
      </c>
      <c r="AR145" s="2">
        <v>0</v>
      </c>
      <c r="AS145" s="2">
        <v>0</v>
      </c>
      <c r="AT145" s="2">
        <v>112.8</v>
      </c>
      <c r="AU145" s="2">
        <v>0</v>
      </c>
      <c r="AV145" s="2">
        <v>1297.0999999999999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45">
        <v>-0.31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2686.5</v>
      </c>
      <c r="BM145" s="2">
        <v>9840.5</v>
      </c>
      <c r="BN145" s="2">
        <v>0</v>
      </c>
      <c r="BO145" s="2">
        <v>0</v>
      </c>
      <c r="BP145" s="2">
        <v>0</v>
      </c>
      <c r="BQ145" s="2">
        <v>331.7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331.7</v>
      </c>
    </row>
    <row r="146" spans="1:75" x14ac:dyDescent="0.2">
      <c r="A146" s="4" t="s">
        <v>235</v>
      </c>
      <c r="B146" s="20" t="s">
        <v>236</v>
      </c>
      <c r="C146" s="2">
        <v>11279.1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400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737</v>
      </c>
      <c r="T146" s="2">
        <v>0</v>
      </c>
      <c r="U146" s="2">
        <v>0</v>
      </c>
      <c r="V146" s="2">
        <v>455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12871.1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1338.56</v>
      </c>
      <c r="AP146" s="2">
        <v>0</v>
      </c>
      <c r="AQ146" s="2">
        <v>1338.56</v>
      </c>
      <c r="AR146" s="2">
        <v>0</v>
      </c>
      <c r="AS146" s="2">
        <v>0</v>
      </c>
      <c r="AT146" s="2">
        <v>106.8</v>
      </c>
      <c r="AU146" s="2">
        <v>0</v>
      </c>
      <c r="AV146" s="2">
        <v>1297.0999999999999</v>
      </c>
      <c r="AW146" s="2">
        <v>0</v>
      </c>
      <c r="AX146" s="2">
        <v>0</v>
      </c>
      <c r="AY146" s="2">
        <v>3336.9</v>
      </c>
      <c r="AZ146" s="2">
        <v>0</v>
      </c>
      <c r="BA146" s="2">
        <v>0</v>
      </c>
      <c r="BB146" s="45">
        <v>-0.26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6079.1</v>
      </c>
      <c r="BM146" s="2">
        <v>6792</v>
      </c>
      <c r="BN146" s="2">
        <v>0</v>
      </c>
      <c r="BO146" s="2">
        <v>0</v>
      </c>
      <c r="BP146" s="2">
        <v>843.77</v>
      </c>
      <c r="BQ146" s="2">
        <v>277.81</v>
      </c>
      <c r="BR146" s="2">
        <v>0</v>
      </c>
      <c r="BS146" s="2">
        <v>1524.4</v>
      </c>
      <c r="BT146" s="2">
        <v>0</v>
      </c>
      <c r="BU146" s="2">
        <v>0</v>
      </c>
      <c r="BV146" s="2">
        <v>0</v>
      </c>
      <c r="BW146" s="2">
        <v>1802.21</v>
      </c>
    </row>
    <row r="147" spans="1:75" x14ac:dyDescent="0.2">
      <c r="A147" s="4" t="s">
        <v>237</v>
      </c>
      <c r="B147" s="20" t="s">
        <v>238</v>
      </c>
      <c r="C147" s="2">
        <v>11278.8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737</v>
      </c>
      <c r="T147" s="2">
        <v>0</v>
      </c>
      <c r="U147" s="2">
        <v>0</v>
      </c>
      <c r="V147" s="2">
        <v>455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12441.82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1261.6400000000001</v>
      </c>
      <c r="AP147" s="2">
        <v>0</v>
      </c>
      <c r="AQ147" s="2">
        <v>1261.6400000000001</v>
      </c>
      <c r="AR147" s="2">
        <v>0</v>
      </c>
      <c r="AS147" s="2">
        <v>0</v>
      </c>
      <c r="AT147" s="2">
        <v>0</v>
      </c>
      <c r="AU147" s="2">
        <v>0</v>
      </c>
      <c r="AV147" s="2">
        <v>1297.06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45">
        <v>-0.38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2558.3200000000002</v>
      </c>
      <c r="BM147" s="2">
        <v>9883.5</v>
      </c>
      <c r="BN147" s="2">
        <v>0</v>
      </c>
      <c r="BO147" s="2">
        <v>0</v>
      </c>
      <c r="BP147" s="2">
        <v>843.76</v>
      </c>
      <c r="BQ147" s="2">
        <v>277.8</v>
      </c>
      <c r="BR147" s="2">
        <v>0</v>
      </c>
      <c r="BS147" s="2">
        <v>1524.38</v>
      </c>
      <c r="BT147" s="2">
        <v>0</v>
      </c>
      <c r="BU147" s="2">
        <v>0</v>
      </c>
      <c r="BV147" s="2">
        <v>0</v>
      </c>
      <c r="BW147" s="2">
        <v>1802.18</v>
      </c>
    </row>
    <row r="148" spans="1:75" x14ac:dyDescent="0.2">
      <c r="A148" s="4" t="s">
        <v>239</v>
      </c>
      <c r="B148" s="20" t="s">
        <v>240</v>
      </c>
      <c r="C148" s="2">
        <v>11278.8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1503.84</v>
      </c>
      <c r="J148" s="2">
        <v>0</v>
      </c>
      <c r="K148" s="2">
        <v>0</v>
      </c>
      <c r="L148" s="2">
        <v>400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737</v>
      </c>
      <c r="T148" s="2">
        <v>0</v>
      </c>
      <c r="U148" s="2">
        <v>0</v>
      </c>
      <c r="V148" s="2">
        <v>455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14374.64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1563.74</v>
      </c>
      <c r="AP148" s="2">
        <v>0</v>
      </c>
      <c r="AQ148" s="2">
        <v>1563.74</v>
      </c>
      <c r="AR148" s="2">
        <v>0</v>
      </c>
      <c r="AS148" s="2">
        <v>0</v>
      </c>
      <c r="AT148" s="2">
        <v>0</v>
      </c>
      <c r="AU148" s="2">
        <v>0</v>
      </c>
      <c r="AV148" s="2">
        <v>1297.06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45">
        <v>-0.16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2860.64</v>
      </c>
      <c r="BM148" s="2">
        <v>11514</v>
      </c>
      <c r="BN148" s="2">
        <v>0</v>
      </c>
      <c r="BO148" s="2">
        <v>0</v>
      </c>
      <c r="BP148" s="2">
        <v>843.76</v>
      </c>
      <c r="BQ148" s="2">
        <v>277.8</v>
      </c>
      <c r="BR148" s="2">
        <v>0</v>
      </c>
      <c r="BS148" s="2">
        <v>1524.38</v>
      </c>
      <c r="BT148" s="2">
        <v>0</v>
      </c>
      <c r="BU148" s="2">
        <v>0</v>
      </c>
      <c r="BV148" s="2">
        <v>0</v>
      </c>
      <c r="BW148" s="2">
        <v>1802.18</v>
      </c>
    </row>
    <row r="149" spans="1:75" x14ac:dyDescent="0.2">
      <c r="A149" s="4" t="s">
        <v>241</v>
      </c>
      <c r="B149" s="20" t="s">
        <v>242</v>
      </c>
      <c r="C149" s="2">
        <v>13606.2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941.16</v>
      </c>
      <c r="T149" s="2">
        <v>0</v>
      </c>
      <c r="U149" s="2">
        <v>0</v>
      </c>
      <c r="V149" s="2">
        <v>645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14592.06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1694.66</v>
      </c>
      <c r="AP149" s="2">
        <v>0</v>
      </c>
      <c r="AQ149" s="2">
        <v>1694.66</v>
      </c>
      <c r="AR149" s="2">
        <v>0</v>
      </c>
      <c r="AS149" s="2">
        <v>0</v>
      </c>
      <c r="AT149" s="2">
        <v>0</v>
      </c>
      <c r="AU149" s="2">
        <v>0</v>
      </c>
      <c r="AV149" s="2">
        <v>1495.68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0.22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3190.56</v>
      </c>
      <c r="BM149" s="2">
        <v>11401.5</v>
      </c>
      <c r="BN149" s="2">
        <v>0</v>
      </c>
      <c r="BO149" s="2">
        <v>0</v>
      </c>
      <c r="BP149" s="2">
        <v>883.32</v>
      </c>
      <c r="BQ149" s="2">
        <v>305.56</v>
      </c>
      <c r="BR149" s="2">
        <v>0</v>
      </c>
      <c r="BS149" s="2">
        <v>1631.95</v>
      </c>
      <c r="BT149" s="2">
        <v>0</v>
      </c>
      <c r="BU149" s="2">
        <v>0</v>
      </c>
      <c r="BV149" s="2">
        <v>0</v>
      </c>
      <c r="BW149" s="2">
        <v>1937.51</v>
      </c>
    </row>
    <row r="150" spans="1:75" x14ac:dyDescent="0.2">
      <c r="A150" s="4" t="s">
        <v>243</v>
      </c>
      <c r="B150" s="20" t="s">
        <v>244</v>
      </c>
      <c r="C150" s="2">
        <v>11278.8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1127.8800000000001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727</v>
      </c>
      <c r="T150" s="2">
        <v>0</v>
      </c>
      <c r="U150" s="2">
        <v>0</v>
      </c>
      <c r="V150" s="2">
        <v>455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13576.93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1363.99</v>
      </c>
      <c r="AP150" s="2">
        <v>0</v>
      </c>
      <c r="AQ150" s="2">
        <v>1363.99</v>
      </c>
      <c r="AR150" s="2">
        <v>0</v>
      </c>
      <c r="AS150" s="2">
        <v>0</v>
      </c>
      <c r="AT150" s="2">
        <v>0</v>
      </c>
      <c r="AU150" s="2">
        <v>0</v>
      </c>
      <c r="AV150" s="2">
        <v>1297.06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45">
        <v>-0.12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2660.93</v>
      </c>
      <c r="BM150" s="2">
        <v>10916</v>
      </c>
      <c r="BN150" s="2">
        <v>0</v>
      </c>
      <c r="BO150" s="2">
        <v>0</v>
      </c>
      <c r="BP150" s="2">
        <v>843.76</v>
      </c>
      <c r="BQ150" s="2">
        <v>277.8</v>
      </c>
      <c r="BR150" s="2">
        <v>0</v>
      </c>
      <c r="BS150" s="2">
        <v>1524.38</v>
      </c>
      <c r="BT150" s="2">
        <v>0</v>
      </c>
      <c r="BU150" s="2">
        <v>0</v>
      </c>
      <c r="BV150" s="2">
        <v>0</v>
      </c>
      <c r="BW150" s="2">
        <v>1802.18</v>
      </c>
    </row>
    <row r="151" spans="1:75" s="26" customFormat="1" x14ac:dyDescent="0.2">
      <c r="A151" s="11" t="s">
        <v>538</v>
      </c>
      <c r="C151" s="2"/>
      <c r="D151" s="26" t="s">
        <v>39</v>
      </c>
      <c r="E151" s="26" t="s">
        <v>39</v>
      </c>
      <c r="F151" s="26" t="s">
        <v>39</v>
      </c>
      <c r="G151" s="26" t="s">
        <v>39</v>
      </c>
      <c r="H151" s="26" t="s">
        <v>39</v>
      </c>
      <c r="I151" s="26" t="s">
        <v>39</v>
      </c>
      <c r="J151" s="26" t="s">
        <v>39</v>
      </c>
      <c r="K151" s="26" t="s">
        <v>39</v>
      </c>
      <c r="L151" s="26" t="s">
        <v>39</v>
      </c>
      <c r="M151" s="26" t="s">
        <v>39</v>
      </c>
      <c r="N151" s="26" t="s">
        <v>39</v>
      </c>
      <c r="O151" s="26" t="s">
        <v>39</v>
      </c>
      <c r="P151" s="26" t="s">
        <v>39</v>
      </c>
      <c r="Q151" s="26" t="s">
        <v>39</v>
      </c>
      <c r="R151" s="26" t="s">
        <v>39</v>
      </c>
      <c r="S151" s="26" t="s">
        <v>39</v>
      </c>
      <c r="T151" s="26" t="s">
        <v>39</v>
      </c>
      <c r="U151" s="26" t="s">
        <v>39</v>
      </c>
      <c r="V151" s="26" t="s">
        <v>39</v>
      </c>
      <c r="W151" s="26" t="s">
        <v>39</v>
      </c>
      <c r="X151" s="26" t="s">
        <v>39</v>
      </c>
      <c r="Y151" s="26" t="s">
        <v>39</v>
      </c>
      <c r="Z151" s="26" t="s">
        <v>39</v>
      </c>
      <c r="AA151" s="26" t="s">
        <v>39</v>
      </c>
      <c r="AB151" s="26" t="s">
        <v>39</v>
      </c>
      <c r="AC151" s="26" t="s">
        <v>39</v>
      </c>
      <c r="AD151" s="26" t="s">
        <v>39</v>
      </c>
      <c r="AE151" s="26" t="s">
        <v>39</v>
      </c>
      <c r="AF151" s="26" t="s">
        <v>39</v>
      </c>
      <c r="AG151" s="26" t="s">
        <v>39</v>
      </c>
      <c r="AH151" s="26" t="s">
        <v>39</v>
      </c>
      <c r="AI151" s="26" t="s">
        <v>39</v>
      </c>
      <c r="AJ151" s="26" t="s">
        <v>39</v>
      </c>
      <c r="AK151" s="26" t="s">
        <v>39</v>
      </c>
      <c r="AL151" s="26" t="s">
        <v>39</v>
      </c>
      <c r="AM151" s="26" t="s">
        <v>39</v>
      </c>
      <c r="AN151" s="26" t="s">
        <v>39</v>
      </c>
      <c r="AO151" s="26" t="s">
        <v>39</v>
      </c>
      <c r="AP151" s="26" t="s">
        <v>39</v>
      </c>
      <c r="AQ151" s="26" t="s">
        <v>39</v>
      </c>
      <c r="AR151" s="26" t="s">
        <v>39</v>
      </c>
      <c r="AS151" s="26" t="s">
        <v>39</v>
      </c>
      <c r="AT151" s="26" t="s">
        <v>39</v>
      </c>
      <c r="AU151" s="26" t="s">
        <v>39</v>
      </c>
      <c r="AV151" s="26" t="s">
        <v>39</v>
      </c>
      <c r="AW151" s="26" t="s">
        <v>39</v>
      </c>
      <c r="AX151" s="26" t="s">
        <v>39</v>
      </c>
      <c r="AY151" s="26" t="s">
        <v>39</v>
      </c>
      <c r="AZ151" s="26" t="s">
        <v>39</v>
      </c>
      <c r="BA151" s="26" t="s">
        <v>39</v>
      </c>
      <c r="BB151" s="26" t="s">
        <v>39</v>
      </c>
      <c r="BC151" s="26" t="s">
        <v>39</v>
      </c>
      <c r="BD151" s="26" t="s">
        <v>39</v>
      </c>
      <c r="BE151" s="26" t="s">
        <v>39</v>
      </c>
      <c r="BF151" s="26" t="s">
        <v>39</v>
      </c>
      <c r="BG151" s="26" t="s">
        <v>39</v>
      </c>
      <c r="BH151" s="26" t="s">
        <v>39</v>
      </c>
      <c r="BI151" s="26" t="s">
        <v>39</v>
      </c>
      <c r="BJ151" s="26" t="s">
        <v>39</v>
      </c>
      <c r="BK151" s="26" t="s">
        <v>39</v>
      </c>
      <c r="BL151" s="26" t="s">
        <v>39</v>
      </c>
      <c r="BM151" s="26" t="s">
        <v>39</v>
      </c>
      <c r="BN151" s="26" t="s">
        <v>39</v>
      </c>
      <c r="BO151" s="26" t="s">
        <v>39</v>
      </c>
      <c r="BP151" s="26" t="s">
        <v>39</v>
      </c>
      <c r="BQ151" s="26" t="s">
        <v>39</v>
      </c>
      <c r="BR151" s="26" t="s">
        <v>39</v>
      </c>
      <c r="BS151" s="26" t="s">
        <v>39</v>
      </c>
      <c r="BT151" s="26" t="s">
        <v>39</v>
      </c>
      <c r="BU151" s="26" t="s">
        <v>39</v>
      </c>
      <c r="BV151" s="26" t="s">
        <v>39</v>
      </c>
      <c r="BW151" s="26" t="s">
        <v>39</v>
      </c>
    </row>
    <row r="152" spans="1:75" x14ac:dyDescent="0.2">
      <c r="C152" s="15"/>
      <c r="D152" s="15">
        <v>0</v>
      </c>
      <c r="E152" s="15">
        <v>0</v>
      </c>
      <c r="F152" s="15">
        <v>0</v>
      </c>
      <c r="G152" s="15">
        <v>0</v>
      </c>
      <c r="H152" s="15">
        <v>14489.26</v>
      </c>
      <c r="I152" s="15">
        <v>12163.14</v>
      </c>
      <c r="J152" s="15">
        <v>0</v>
      </c>
      <c r="K152" s="15">
        <v>0</v>
      </c>
      <c r="L152" s="15">
        <v>2000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15194.16</v>
      </c>
      <c r="T152" s="15">
        <v>0</v>
      </c>
      <c r="U152" s="15">
        <v>0</v>
      </c>
      <c r="V152" s="15">
        <v>9269.42</v>
      </c>
      <c r="W152" s="15">
        <v>9210.5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>
        <v>278034.18</v>
      </c>
      <c r="AI152" s="15">
        <v>0</v>
      </c>
      <c r="AJ152" s="15">
        <v>0</v>
      </c>
      <c r="AK152" s="15">
        <v>0</v>
      </c>
      <c r="AL152" s="15">
        <v>0</v>
      </c>
      <c r="AM152" s="15">
        <v>0</v>
      </c>
      <c r="AN152" s="15">
        <v>0</v>
      </c>
      <c r="AO152" s="15">
        <v>29838</v>
      </c>
      <c r="AP152" s="15">
        <v>0</v>
      </c>
      <c r="AQ152" s="15">
        <v>29838</v>
      </c>
      <c r="AR152" s="15">
        <v>0</v>
      </c>
      <c r="AS152" s="15">
        <v>0</v>
      </c>
      <c r="AT152" s="15">
        <v>1828.88</v>
      </c>
      <c r="AU152" s="15">
        <v>1778.04</v>
      </c>
      <c r="AV152" s="15">
        <v>26486.92</v>
      </c>
      <c r="AW152" s="15">
        <v>30534.5</v>
      </c>
      <c r="AX152" s="15">
        <v>27051.56</v>
      </c>
      <c r="AY152" s="15">
        <v>3336.9</v>
      </c>
      <c r="AZ152" s="15">
        <v>0</v>
      </c>
      <c r="BA152" s="15">
        <v>0</v>
      </c>
      <c r="BB152" s="46">
        <v>-1.44</v>
      </c>
      <c r="BC152" s="15">
        <v>0</v>
      </c>
      <c r="BD152" s="15">
        <v>0</v>
      </c>
      <c r="BE152" s="15">
        <v>0</v>
      </c>
      <c r="BF152" s="15">
        <v>0</v>
      </c>
      <c r="BG152" s="15">
        <v>9491.32</v>
      </c>
      <c r="BH152" s="15">
        <v>0</v>
      </c>
      <c r="BI152" s="15">
        <v>0</v>
      </c>
      <c r="BJ152" s="15">
        <v>0</v>
      </c>
      <c r="BK152" s="15">
        <v>0</v>
      </c>
      <c r="BL152" s="15">
        <v>130344.68</v>
      </c>
      <c r="BM152" s="15">
        <v>147689.5</v>
      </c>
      <c r="BN152" s="15">
        <v>0</v>
      </c>
      <c r="BO152" s="15">
        <v>0</v>
      </c>
      <c r="BP152" s="15">
        <v>16349.11</v>
      </c>
      <c r="BQ152" s="15">
        <v>6030.61</v>
      </c>
      <c r="BR152" s="15">
        <v>0</v>
      </c>
      <c r="BS152" s="15">
        <v>30050.62</v>
      </c>
      <c r="BT152" s="15">
        <v>0</v>
      </c>
      <c r="BU152" s="15">
        <v>0</v>
      </c>
      <c r="BV152" s="15">
        <v>0</v>
      </c>
      <c r="BW152" s="15">
        <v>36081.230000000003</v>
      </c>
    </row>
    <row r="154" spans="1:75" x14ac:dyDescent="0.2">
      <c r="A154" s="10" t="s">
        <v>251</v>
      </c>
    </row>
    <row r="155" spans="1:75" x14ac:dyDescent="0.2">
      <c r="A155" s="4" t="s">
        <v>252</v>
      </c>
      <c r="B155" s="20" t="s">
        <v>253</v>
      </c>
      <c r="C155" s="2">
        <v>13605.9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941</v>
      </c>
      <c r="T155" s="2">
        <v>0</v>
      </c>
      <c r="U155" s="2">
        <v>0</v>
      </c>
      <c r="V155" s="2">
        <v>645</v>
      </c>
      <c r="W155" s="2">
        <v>851.02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16025.91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2000.93</v>
      </c>
      <c r="AP155" s="2">
        <v>0</v>
      </c>
      <c r="AQ155" s="2">
        <v>2000.93</v>
      </c>
      <c r="AR155" s="2">
        <v>0</v>
      </c>
      <c r="AS155" s="2">
        <v>0</v>
      </c>
      <c r="AT155" s="2">
        <v>0</v>
      </c>
      <c r="AU155" s="2">
        <v>0</v>
      </c>
      <c r="AV155" s="2">
        <v>1564.68</v>
      </c>
      <c r="AW155" s="2">
        <v>0</v>
      </c>
      <c r="AX155" s="2">
        <v>6665.96</v>
      </c>
      <c r="AY155" s="2">
        <v>0</v>
      </c>
      <c r="AZ155" s="2">
        <v>0</v>
      </c>
      <c r="BA155" s="2">
        <v>0</v>
      </c>
      <c r="BB155" s="45">
        <v>-0.16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10231.41</v>
      </c>
      <c r="BM155" s="2">
        <v>5794.5</v>
      </c>
      <c r="BN155" s="2">
        <v>0</v>
      </c>
      <c r="BO155" s="2">
        <v>0</v>
      </c>
      <c r="BP155" s="2">
        <v>1027.1400000000001</v>
      </c>
      <c r="BQ155" s="2">
        <v>406.49</v>
      </c>
      <c r="BR155" s="2">
        <v>0</v>
      </c>
      <c r="BS155" s="2">
        <v>2023.06</v>
      </c>
      <c r="BT155" s="2">
        <v>0</v>
      </c>
      <c r="BU155" s="2">
        <v>0</v>
      </c>
      <c r="BV155" s="2">
        <v>0</v>
      </c>
      <c r="BW155" s="2">
        <v>2429.5500000000002</v>
      </c>
    </row>
    <row r="156" spans="1:75" x14ac:dyDescent="0.2">
      <c r="A156" s="4" t="s">
        <v>254</v>
      </c>
      <c r="B156" s="20" t="s">
        <v>255</v>
      </c>
      <c r="C156" s="2">
        <v>11669.1</v>
      </c>
      <c r="D156" s="2">
        <v>0</v>
      </c>
      <c r="E156" s="2">
        <v>291.73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200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788</v>
      </c>
      <c r="T156" s="2">
        <v>0</v>
      </c>
      <c r="U156" s="2">
        <v>0</v>
      </c>
      <c r="V156" s="2">
        <v>468</v>
      </c>
      <c r="W156" s="2">
        <v>708.5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14125.33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1563.81</v>
      </c>
      <c r="AP156" s="2">
        <v>0</v>
      </c>
      <c r="AQ156" s="2">
        <v>1563.81</v>
      </c>
      <c r="AR156" s="2">
        <v>0</v>
      </c>
      <c r="AS156" s="2">
        <v>0</v>
      </c>
      <c r="AT156" s="2">
        <v>0</v>
      </c>
      <c r="AU156" s="2">
        <v>0</v>
      </c>
      <c r="AV156" s="2">
        <v>1341.96</v>
      </c>
      <c r="AW156" s="2">
        <v>5716</v>
      </c>
      <c r="AX156" s="2">
        <v>0</v>
      </c>
      <c r="AY156" s="2">
        <v>0</v>
      </c>
      <c r="AZ156" s="2">
        <v>0</v>
      </c>
      <c r="BA156" s="2">
        <v>0</v>
      </c>
      <c r="BB156" s="2">
        <v>0.06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8621.83</v>
      </c>
      <c r="BM156" s="2">
        <v>5503.5</v>
      </c>
      <c r="BN156" s="2">
        <v>0</v>
      </c>
      <c r="BO156" s="2">
        <v>0</v>
      </c>
      <c r="BP156" s="2">
        <v>948.23</v>
      </c>
      <c r="BQ156" s="2">
        <v>351.13</v>
      </c>
      <c r="BR156" s="2">
        <v>0</v>
      </c>
      <c r="BS156" s="2">
        <v>1808.48</v>
      </c>
      <c r="BT156" s="2">
        <v>0</v>
      </c>
      <c r="BU156" s="2">
        <v>0</v>
      </c>
      <c r="BV156" s="2">
        <v>0</v>
      </c>
      <c r="BW156" s="2">
        <v>2159.61</v>
      </c>
    </row>
    <row r="157" spans="1:75" x14ac:dyDescent="0.2">
      <c r="A157" s="4" t="s">
        <v>256</v>
      </c>
      <c r="B157" s="20" t="s">
        <v>257</v>
      </c>
      <c r="C157" s="2">
        <v>11669.1</v>
      </c>
      <c r="D157" s="2">
        <v>0</v>
      </c>
      <c r="E157" s="2">
        <v>275.52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200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788</v>
      </c>
      <c r="T157" s="2">
        <v>0</v>
      </c>
      <c r="U157" s="2">
        <v>0</v>
      </c>
      <c r="V157" s="2">
        <v>468</v>
      </c>
      <c r="W157" s="2">
        <v>566.79999999999995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13967.42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1531.81</v>
      </c>
      <c r="AP157" s="2">
        <v>0</v>
      </c>
      <c r="AQ157" s="2">
        <v>1531.81</v>
      </c>
      <c r="AR157" s="2">
        <v>0</v>
      </c>
      <c r="AS157" s="2">
        <v>0</v>
      </c>
      <c r="AT157" s="2">
        <v>0</v>
      </c>
      <c r="AU157" s="2">
        <v>0</v>
      </c>
      <c r="AV157" s="2">
        <v>1341.96</v>
      </c>
      <c r="AW157" s="2">
        <v>4744</v>
      </c>
      <c r="AX157" s="2">
        <v>0</v>
      </c>
      <c r="AY157" s="2">
        <v>0</v>
      </c>
      <c r="AZ157" s="2">
        <v>0</v>
      </c>
      <c r="BA157" s="2">
        <v>0</v>
      </c>
      <c r="BB157" s="2">
        <v>0.15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7617.92</v>
      </c>
      <c r="BM157" s="2">
        <v>6349.5</v>
      </c>
      <c r="BN157" s="2">
        <v>0</v>
      </c>
      <c r="BO157" s="2">
        <v>0</v>
      </c>
      <c r="BP157" s="2">
        <v>857.45</v>
      </c>
      <c r="BQ157" s="2">
        <v>287.41000000000003</v>
      </c>
      <c r="BR157" s="2">
        <v>0</v>
      </c>
      <c r="BS157" s="2">
        <v>1561.62</v>
      </c>
      <c r="BT157" s="2">
        <v>0</v>
      </c>
      <c r="BU157" s="2">
        <v>0</v>
      </c>
      <c r="BV157" s="2">
        <v>0</v>
      </c>
      <c r="BW157" s="2">
        <v>1849.03</v>
      </c>
    </row>
    <row r="158" spans="1:75" x14ac:dyDescent="0.2">
      <c r="A158" s="4" t="s">
        <v>258</v>
      </c>
      <c r="B158" s="20" t="s">
        <v>259</v>
      </c>
      <c r="C158" s="2">
        <v>11669.1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788</v>
      </c>
      <c r="T158" s="2">
        <v>0</v>
      </c>
      <c r="U158" s="2">
        <v>0</v>
      </c>
      <c r="V158" s="2">
        <v>468</v>
      </c>
      <c r="W158" s="2">
        <v>283.39999999999998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13208.5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1399.14</v>
      </c>
      <c r="AP158" s="2">
        <v>0</v>
      </c>
      <c r="AQ158" s="2">
        <v>1399.14</v>
      </c>
      <c r="AR158" s="2">
        <v>0</v>
      </c>
      <c r="AS158" s="2">
        <v>0</v>
      </c>
      <c r="AT158" s="2">
        <v>0</v>
      </c>
      <c r="AU158" s="2">
        <v>0</v>
      </c>
      <c r="AV158" s="2">
        <v>1341.94</v>
      </c>
      <c r="AW158" s="2">
        <v>4998</v>
      </c>
      <c r="AX158" s="2">
        <v>0</v>
      </c>
      <c r="AY158" s="2">
        <v>0</v>
      </c>
      <c r="AZ158" s="2">
        <v>0</v>
      </c>
      <c r="BA158" s="2">
        <v>0</v>
      </c>
      <c r="BB158" s="45">
        <v>-0.04</v>
      </c>
      <c r="BC158" s="2">
        <v>0</v>
      </c>
      <c r="BD158" s="2">
        <v>0</v>
      </c>
      <c r="BE158" s="2">
        <v>0</v>
      </c>
      <c r="BF158" s="2">
        <v>0</v>
      </c>
      <c r="BG158" s="2">
        <v>1656.96</v>
      </c>
      <c r="BH158" s="2">
        <v>0</v>
      </c>
      <c r="BI158" s="2">
        <v>0</v>
      </c>
      <c r="BJ158" s="2">
        <v>0</v>
      </c>
      <c r="BK158" s="2">
        <v>0</v>
      </c>
      <c r="BL158" s="2">
        <v>9396</v>
      </c>
      <c r="BM158" s="2">
        <v>3812.5</v>
      </c>
      <c r="BN158" s="2">
        <v>0</v>
      </c>
      <c r="BO158" s="2">
        <v>0</v>
      </c>
      <c r="BP158" s="2">
        <v>857.45</v>
      </c>
      <c r="BQ158" s="2">
        <v>287.41000000000003</v>
      </c>
      <c r="BR158" s="2">
        <v>0</v>
      </c>
      <c r="BS158" s="2">
        <v>1561.62</v>
      </c>
      <c r="BT158" s="2">
        <v>0</v>
      </c>
      <c r="BU158" s="2">
        <v>0</v>
      </c>
      <c r="BV158" s="2">
        <v>0</v>
      </c>
      <c r="BW158" s="2">
        <v>1849.03</v>
      </c>
    </row>
    <row r="159" spans="1:75" x14ac:dyDescent="0.2">
      <c r="A159" s="4" t="s">
        <v>260</v>
      </c>
      <c r="B159" s="20" t="s">
        <v>261</v>
      </c>
      <c r="C159" s="2">
        <v>11669.1</v>
      </c>
      <c r="D159" s="2">
        <v>0</v>
      </c>
      <c r="E159" s="2">
        <v>291.73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788</v>
      </c>
      <c r="T159" s="2">
        <v>0</v>
      </c>
      <c r="U159" s="2">
        <v>0</v>
      </c>
      <c r="V159" s="2">
        <v>468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13216.83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1374.58</v>
      </c>
      <c r="AP159" s="2">
        <v>0</v>
      </c>
      <c r="AQ159" s="2">
        <v>1374.58</v>
      </c>
      <c r="AR159" s="2">
        <v>0</v>
      </c>
      <c r="AS159" s="2">
        <v>0</v>
      </c>
      <c r="AT159" s="2">
        <v>0</v>
      </c>
      <c r="AU159" s="2">
        <v>0</v>
      </c>
      <c r="AV159" s="2">
        <v>1341.94</v>
      </c>
      <c r="AW159" s="2">
        <v>0</v>
      </c>
      <c r="AX159" s="2">
        <v>0</v>
      </c>
      <c r="AY159" s="2">
        <v>5326.8</v>
      </c>
      <c r="AZ159" s="2">
        <v>0</v>
      </c>
      <c r="BA159" s="2">
        <v>0</v>
      </c>
      <c r="BB159" s="2">
        <v>0.01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8043.33</v>
      </c>
      <c r="BM159" s="2">
        <v>5173.5</v>
      </c>
      <c r="BN159" s="2">
        <v>0</v>
      </c>
      <c r="BO159" s="2">
        <v>0</v>
      </c>
      <c r="BP159" s="2">
        <v>930.4</v>
      </c>
      <c r="BQ159" s="2">
        <v>338.6</v>
      </c>
      <c r="BR159" s="2">
        <v>0</v>
      </c>
      <c r="BS159" s="2">
        <v>1759.98</v>
      </c>
      <c r="BT159" s="2">
        <v>0</v>
      </c>
      <c r="BU159" s="2">
        <v>0</v>
      </c>
      <c r="BV159" s="2">
        <v>0</v>
      </c>
      <c r="BW159" s="2">
        <v>2098.58</v>
      </c>
    </row>
    <row r="160" spans="1:75" x14ac:dyDescent="0.2">
      <c r="A160" s="4" t="s">
        <v>262</v>
      </c>
      <c r="B160" s="20" t="s">
        <v>263</v>
      </c>
      <c r="C160" s="2">
        <v>11669.1</v>
      </c>
      <c r="D160" s="2">
        <v>0</v>
      </c>
      <c r="E160" s="2">
        <v>0</v>
      </c>
      <c r="F160" s="2">
        <v>0</v>
      </c>
      <c r="G160" s="2">
        <v>0</v>
      </c>
      <c r="H160" s="2">
        <v>777.94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788</v>
      </c>
      <c r="T160" s="2">
        <v>0</v>
      </c>
      <c r="U160" s="2">
        <v>0</v>
      </c>
      <c r="V160" s="2">
        <v>436.8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12884.99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1201.6500000000001</v>
      </c>
      <c r="AP160" s="2">
        <v>0</v>
      </c>
      <c r="AQ160" s="2">
        <v>1201.6500000000001</v>
      </c>
      <c r="AR160" s="2">
        <v>0</v>
      </c>
      <c r="AS160" s="2">
        <v>0</v>
      </c>
      <c r="AT160" s="2">
        <v>0</v>
      </c>
      <c r="AU160" s="2">
        <v>0</v>
      </c>
      <c r="AV160" s="2">
        <v>1341.96</v>
      </c>
      <c r="AW160" s="2">
        <v>4744</v>
      </c>
      <c r="AX160" s="2">
        <v>0</v>
      </c>
      <c r="AY160" s="2">
        <v>0</v>
      </c>
      <c r="AZ160" s="2">
        <v>0</v>
      </c>
      <c r="BA160" s="2">
        <v>0</v>
      </c>
      <c r="BB160" s="45">
        <v>-0.06</v>
      </c>
      <c r="BC160" s="2">
        <v>0</v>
      </c>
      <c r="BD160" s="2">
        <v>0</v>
      </c>
      <c r="BE160" s="2">
        <v>0</v>
      </c>
      <c r="BF160" s="2">
        <v>0</v>
      </c>
      <c r="BG160" s="2">
        <v>1350.94</v>
      </c>
      <c r="BH160" s="2">
        <v>0</v>
      </c>
      <c r="BI160" s="2">
        <v>0</v>
      </c>
      <c r="BJ160" s="2">
        <v>0</v>
      </c>
      <c r="BK160" s="2">
        <v>0</v>
      </c>
      <c r="BL160" s="2">
        <v>8638.49</v>
      </c>
      <c r="BM160" s="2">
        <v>4246.5</v>
      </c>
      <c r="BN160" s="2">
        <v>0</v>
      </c>
      <c r="BO160" s="2">
        <v>0</v>
      </c>
      <c r="BP160" s="2">
        <v>774.46</v>
      </c>
      <c r="BQ160" s="2">
        <v>287.41000000000003</v>
      </c>
      <c r="BR160" s="2">
        <v>0</v>
      </c>
      <c r="BS160" s="2">
        <v>1410.48</v>
      </c>
      <c r="BT160" s="2">
        <v>0</v>
      </c>
      <c r="BU160" s="2">
        <v>0</v>
      </c>
      <c r="BV160" s="2">
        <v>0</v>
      </c>
      <c r="BW160" s="2">
        <v>1697.89</v>
      </c>
    </row>
    <row r="161" spans="1:75" s="26" customFormat="1" x14ac:dyDescent="0.2">
      <c r="A161" s="11" t="s">
        <v>538</v>
      </c>
      <c r="C161" s="26" t="s">
        <v>39</v>
      </c>
      <c r="D161" s="26" t="s">
        <v>39</v>
      </c>
      <c r="E161" s="26" t="s">
        <v>39</v>
      </c>
      <c r="F161" s="26" t="s">
        <v>39</v>
      </c>
      <c r="G161" s="26" t="s">
        <v>39</v>
      </c>
      <c r="H161" s="26" t="s">
        <v>39</v>
      </c>
      <c r="I161" s="26" t="s">
        <v>39</v>
      </c>
      <c r="J161" s="26" t="s">
        <v>39</v>
      </c>
      <c r="K161" s="26" t="s">
        <v>39</v>
      </c>
      <c r="L161" s="26" t="s">
        <v>39</v>
      </c>
      <c r="M161" s="26" t="s">
        <v>39</v>
      </c>
      <c r="N161" s="26" t="s">
        <v>39</v>
      </c>
      <c r="O161" s="26" t="s">
        <v>39</v>
      </c>
      <c r="P161" s="26" t="s">
        <v>39</v>
      </c>
      <c r="Q161" s="26" t="s">
        <v>39</v>
      </c>
      <c r="R161" s="26" t="s">
        <v>39</v>
      </c>
      <c r="S161" s="26" t="s">
        <v>39</v>
      </c>
      <c r="T161" s="26" t="s">
        <v>39</v>
      </c>
      <c r="U161" s="26" t="s">
        <v>39</v>
      </c>
      <c r="V161" s="26" t="s">
        <v>39</v>
      </c>
      <c r="W161" s="26" t="s">
        <v>39</v>
      </c>
      <c r="X161" s="26" t="s">
        <v>39</v>
      </c>
      <c r="Y161" s="26" t="s">
        <v>39</v>
      </c>
      <c r="Z161" s="26" t="s">
        <v>39</v>
      </c>
      <c r="AA161" s="26" t="s">
        <v>39</v>
      </c>
      <c r="AB161" s="26" t="s">
        <v>39</v>
      </c>
      <c r="AC161" s="26" t="s">
        <v>39</v>
      </c>
      <c r="AD161" s="26" t="s">
        <v>39</v>
      </c>
      <c r="AE161" s="26" t="s">
        <v>39</v>
      </c>
      <c r="AF161" s="26" t="s">
        <v>39</v>
      </c>
      <c r="AG161" s="26" t="s">
        <v>39</v>
      </c>
      <c r="AH161" s="26" t="s">
        <v>39</v>
      </c>
      <c r="AI161" s="26" t="s">
        <v>39</v>
      </c>
      <c r="AJ161" s="26" t="s">
        <v>39</v>
      </c>
      <c r="AK161" s="26" t="s">
        <v>39</v>
      </c>
      <c r="AL161" s="26" t="s">
        <v>39</v>
      </c>
      <c r="AM161" s="26" t="s">
        <v>39</v>
      </c>
      <c r="AN161" s="26" t="s">
        <v>39</v>
      </c>
      <c r="AO161" s="26" t="s">
        <v>39</v>
      </c>
      <c r="AP161" s="26" t="s">
        <v>39</v>
      </c>
      <c r="AQ161" s="26" t="s">
        <v>39</v>
      </c>
      <c r="AR161" s="26" t="s">
        <v>39</v>
      </c>
      <c r="AS161" s="26" t="s">
        <v>39</v>
      </c>
      <c r="AT161" s="26" t="s">
        <v>39</v>
      </c>
      <c r="AU161" s="26" t="s">
        <v>39</v>
      </c>
      <c r="AV161" s="26" t="s">
        <v>39</v>
      </c>
      <c r="AW161" s="26" t="s">
        <v>39</v>
      </c>
      <c r="AX161" s="26" t="s">
        <v>39</v>
      </c>
      <c r="AY161" s="26" t="s">
        <v>39</v>
      </c>
      <c r="AZ161" s="26" t="s">
        <v>39</v>
      </c>
      <c r="BA161" s="26" t="s">
        <v>39</v>
      </c>
      <c r="BB161" s="26" t="s">
        <v>39</v>
      </c>
      <c r="BC161" s="26" t="s">
        <v>39</v>
      </c>
      <c r="BD161" s="26" t="s">
        <v>39</v>
      </c>
      <c r="BE161" s="26" t="s">
        <v>39</v>
      </c>
      <c r="BF161" s="26" t="s">
        <v>39</v>
      </c>
      <c r="BG161" s="26" t="s">
        <v>39</v>
      </c>
      <c r="BH161" s="26" t="s">
        <v>39</v>
      </c>
      <c r="BI161" s="26" t="s">
        <v>39</v>
      </c>
      <c r="BJ161" s="26" t="s">
        <v>39</v>
      </c>
      <c r="BK161" s="26" t="s">
        <v>39</v>
      </c>
      <c r="BL161" s="26" t="s">
        <v>39</v>
      </c>
      <c r="BM161" s="26" t="s">
        <v>39</v>
      </c>
      <c r="BN161" s="26" t="s">
        <v>39</v>
      </c>
      <c r="BO161" s="26" t="s">
        <v>39</v>
      </c>
      <c r="BP161" s="26" t="s">
        <v>39</v>
      </c>
      <c r="BQ161" s="26" t="s">
        <v>39</v>
      </c>
      <c r="BR161" s="26" t="s">
        <v>39</v>
      </c>
      <c r="BS161" s="26" t="s">
        <v>39</v>
      </c>
      <c r="BT161" s="26" t="s">
        <v>39</v>
      </c>
      <c r="BU161" s="26" t="s">
        <v>39</v>
      </c>
      <c r="BV161" s="26" t="s">
        <v>39</v>
      </c>
      <c r="BW161" s="26" t="s">
        <v>39</v>
      </c>
    </row>
    <row r="162" spans="1:75" x14ac:dyDescent="0.2">
      <c r="C162" s="15"/>
      <c r="D162" s="15">
        <v>0</v>
      </c>
      <c r="E162" s="15">
        <v>858.98</v>
      </c>
      <c r="F162" s="15">
        <v>0</v>
      </c>
      <c r="G162" s="15">
        <v>0</v>
      </c>
      <c r="H162" s="15">
        <v>777.94</v>
      </c>
      <c r="I162" s="15">
        <v>0</v>
      </c>
      <c r="J162" s="15">
        <v>0</v>
      </c>
      <c r="K162" s="15">
        <v>0</v>
      </c>
      <c r="L162" s="15">
        <v>400</v>
      </c>
      <c r="M162" s="15">
        <v>0</v>
      </c>
      <c r="N162" s="15">
        <v>0</v>
      </c>
      <c r="O162" s="15">
        <v>0</v>
      </c>
      <c r="P162" s="15">
        <v>0</v>
      </c>
      <c r="Q162" s="15">
        <v>0</v>
      </c>
      <c r="R162" s="15">
        <v>0</v>
      </c>
      <c r="S162" s="15">
        <v>4881</v>
      </c>
      <c r="T162" s="15">
        <v>0</v>
      </c>
      <c r="U162" s="15">
        <v>0</v>
      </c>
      <c r="V162" s="15">
        <v>2953.8</v>
      </c>
      <c r="W162" s="15">
        <v>2409.7199999999998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83428.98</v>
      </c>
      <c r="AI162" s="15">
        <v>0</v>
      </c>
      <c r="AJ162" s="15">
        <v>0</v>
      </c>
      <c r="AK162" s="15">
        <v>0</v>
      </c>
      <c r="AL162" s="15">
        <v>0</v>
      </c>
      <c r="AM162" s="15">
        <v>0</v>
      </c>
      <c r="AN162" s="15">
        <v>0</v>
      </c>
      <c r="AO162" s="15">
        <v>9071.92</v>
      </c>
      <c r="AP162" s="15">
        <v>0</v>
      </c>
      <c r="AQ162" s="15">
        <v>9071.92</v>
      </c>
      <c r="AR162" s="15">
        <v>0</v>
      </c>
      <c r="AS162" s="15">
        <v>0</v>
      </c>
      <c r="AT162" s="15">
        <v>0</v>
      </c>
      <c r="AU162" s="15">
        <v>0</v>
      </c>
      <c r="AV162" s="15">
        <v>8274.44</v>
      </c>
      <c r="AW162" s="15">
        <v>20202</v>
      </c>
      <c r="AX162" s="15">
        <v>6665.96</v>
      </c>
      <c r="AY162" s="15">
        <v>5326.8</v>
      </c>
      <c r="AZ162" s="15">
        <v>0</v>
      </c>
      <c r="BA162" s="15">
        <v>0</v>
      </c>
      <c r="BB162" s="46">
        <v>-0.04</v>
      </c>
      <c r="BC162" s="15">
        <v>0</v>
      </c>
      <c r="BD162" s="15">
        <v>0</v>
      </c>
      <c r="BE162" s="15">
        <v>0</v>
      </c>
      <c r="BF162" s="15">
        <v>0</v>
      </c>
      <c r="BG162" s="15">
        <v>3007.9</v>
      </c>
      <c r="BH162" s="15">
        <v>0</v>
      </c>
      <c r="BI162" s="15">
        <v>0</v>
      </c>
      <c r="BJ162" s="15">
        <v>0</v>
      </c>
      <c r="BK162" s="15">
        <v>0</v>
      </c>
      <c r="BL162" s="15">
        <v>52548.98</v>
      </c>
      <c r="BM162" s="15">
        <v>30880</v>
      </c>
      <c r="BN162" s="15">
        <v>0</v>
      </c>
      <c r="BO162" s="15">
        <v>0</v>
      </c>
      <c r="BP162" s="15">
        <v>5395.13</v>
      </c>
      <c r="BQ162" s="15">
        <v>1958.45</v>
      </c>
      <c r="BR162" s="15">
        <v>0</v>
      </c>
      <c r="BS162" s="15">
        <v>10125.24</v>
      </c>
      <c r="BT162" s="15">
        <v>0</v>
      </c>
      <c r="BU162" s="15">
        <v>0</v>
      </c>
      <c r="BV162" s="15">
        <v>0</v>
      </c>
      <c r="BW162" s="15">
        <v>12083.69</v>
      </c>
    </row>
    <row r="164" spans="1:75" x14ac:dyDescent="0.2">
      <c r="A164" s="10" t="s">
        <v>264</v>
      </c>
    </row>
    <row r="165" spans="1:75" x14ac:dyDescent="0.2">
      <c r="A165" s="4" t="s">
        <v>265</v>
      </c>
      <c r="B165" s="20" t="s">
        <v>266</v>
      </c>
      <c r="C165" s="2">
        <v>13605.9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200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941</v>
      </c>
      <c r="T165" s="2">
        <v>0</v>
      </c>
      <c r="U165" s="2">
        <v>0</v>
      </c>
      <c r="V165" s="2">
        <v>645</v>
      </c>
      <c r="W165" s="2">
        <v>425.1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15817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1956.3</v>
      </c>
      <c r="AP165" s="2">
        <v>0</v>
      </c>
      <c r="AQ165" s="2">
        <v>1956.3</v>
      </c>
      <c r="AR165" s="2">
        <v>0</v>
      </c>
      <c r="AS165" s="2">
        <v>0</v>
      </c>
      <c r="AT165" s="2">
        <v>0</v>
      </c>
      <c r="AU165" s="2">
        <v>0</v>
      </c>
      <c r="AV165" s="2">
        <v>1564.68</v>
      </c>
      <c r="AW165" s="2">
        <v>5372</v>
      </c>
      <c r="AX165" s="2">
        <v>0</v>
      </c>
      <c r="AY165" s="2">
        <v>0</v>
      </c>
      <c r="AZ165" s="2">
        <v>0</v>
      </c>
      <c r="BA165" s="2">
        <v>0</v>
      </c>
      <c r="BB165" s="2">
        <v>0.26</v>
      </c>
      <c r="BC165" s="2">
        <v>0</v>
      </c>
      <c r="BD165" s="2">
        <v>0</v>
      </c>
      <c r="BE165" s="2">
        <v>0</v>
      </c>
      <c r="BF165" s="2">
        <v>0</v>
      </c>
      <c r="BG165" s="2">
        <v>773.26</v>
      </c>
      <c r="BH165" s="2">
        <v>0</v>
      </c>
      <c r="BI165" s="2">
        <v>0</v>
      </c>
      <c r="BJ165" s="2">
        <v>0</v>
      </c>
      <c r="BK165" s="2">
        <v>0</v>
      </c>
      <c r="BL165" s="2">
        <v>9666.5</v>
      </c>
      <c r="BM165" s="2">
        <v>6150.5</v>
      </c>
      <c r="BN165" s="2">
        <v>0</v>
      </c>
      <c r="BO165" s="2">
        <v>0</v>
      </c>
      <c r="BP165" s="2">
        <v>925.43</v>
      </c>
      <c r="BQ165" s="2">
        <v>335.13</v>
      </c>
      <c r="BR165" s="2">
        <v>0</v>
      </c>
      <c r="BS165" s="2">
        <v>1746.49</v>
      </c>
      <c r="BT165" s="2">
        <v>0</v>
      </c>
      <c r="BU165" s="2">
        <v>0</v>
      </c>
      <c r="BV165" s="2">
        <v>0</v>
      </c>
      <c r="BW165" s="2">
        <v>2081.62</v>
      </c>
    </row>
    <row r="166" spans="1:75" x14ac:dyDescent="0.2">
      <c r="A166" s="4" t="s">
        <v>267</v>
      </c>
      <c r="B166" s="20" t="s">
        <v>268</v>
      </c>
      <c r="C166" s="2">
        <v>11669.1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400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788</v>
      </c>
      <c r="T166" s="2">
        <v>0</v>
      </c>
      <c r="U166" s="2">
        <v>0</v>
      </c>
      <c r="V166" s="2">
        <v>468</v>
      </c>
      <c r="W166" s="2">
        <v>283.39999999999998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13608.5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1484.58</v>
      </c>
      <c r="AP166" s="2">
        <v>0</v>
      </c>
      <c r="AQ166" s="2">
        <v>1484.58</v>
      </c>
      <c r="AR166" s="2">
        <v>0</v>
      </c>
      <c r="AS166" s="2">
        <v>0</v>
      </c>
      <c r="AT166" s="2">
        <v>116.7</v>
      </c>
      <c r="AU166" s="2">
        <v>360.22</v>
      </c>
      <c r="AV166" s="2">
        <v>1341.94</v>
      </c>
      <c r="AW166" s="2">
        <v>5836</v>
      </c>
      <c r="AX166" s="2">
        <v>0</v>
      </c>
      <c r="AY166" s="2">
        <v>0</v>
      </c>
      <c r="AZ166" s="2">
        <v>0</v>
      </c>
      <c r="BA166" s="2">
        <v>0</v>
      </c>
      <c r="BB166" s="45">
        <v>-0.02</v>
      </c>
      <c r="BC166" s="2">
        <v>0</v>
      </c>
      <c r="BD166" s="2">
        <v>0</v>
      </c>
      <c r="BE166" s="2">
        <v>0</v>
      </c>
      <c r="BF166" s="2">
        <v>0</v>
      </c>
      <c r="BG166" s="2">
        <v>1325.58</v>
      </c>
      <c r="BH166" s="2">
        <v>0</v>
      </c>
      <c r="BI166" s="2">
        <v>0</v>
      </c>
      <c r="BJ166" s="2">
        <v>0</v>
      </c>
      <c r="BK166" s="2">
        <v>0</v>
      </c>
      <c r="BL166" s="2">
        <v>10465</v>
      </c>
      <c r="BM166" s="2">
        <v>3143.5</v>
      </c>
      <c r="BN166" s="2">
        <v>0</v>
      </c>
      <c r="BO166" s="2">
        <v>0</v>
      </c>
      <c r="BP166" s="2">
        <v>857.45</v>
      </c>
      <c r="BQ166" s="2">
        <v>287.41000000000003</v>
      </c>
      <c r="BR166" s="2">
        <v>0</v>
      </c>
      <c r="BS166" s="2">
        <v>1561.62</v>
      </c>
      <c r="BT166" s="2">
        <v>0</v>
      </c>
      <c r="BU166" s="2">
        <v>0</v>
      </c>
      <c r="BV166" s="2">
        <v>0</v>
      </c>
      <c r="BW166" s="2">
        <v>1849.03</v>
      </c>
    </row>
    <row r="167" spans="1:75" s="26" customFormat="1" x14ac:dyDescent="0.2">
      <c r="A167" s="11" t="s">
        <v>538</v>
      </c>
      <c r="C167" s="26" t="s">
        <v>39</v>
      </c>
      <c r="D167" s="26" t="s">
        <v>39</v>
      </c>
      <c r="E167" s="26" t="s">
        <v>39</v>
      </c>
      <c r="F167" s="26" t="s">
        <v>39</v>
      </c>
      <c r="G167" s="26" t="s">
        <v>39</v>
      </c>
      <c r="H167" s="26" t="s">
        <v>39</v>
      </c>
      <c r="I167" s="26" t="s">
        <v>39</v>
      </c>
      <c r="J167" s="26" t="s">
        <v>39</v>
      </c>
      <c r="K167" s="26" t="s">
        <v>39</v>
      </c>
      <c r="L167" s="26" t="s">
        <v>39</v>
      </c>
      <c r="M167" s="26" t="s">
        <v>39</v>
      </c>
      <c r="N167" s="26" t="s">
        <v>39</v>
      </c>
      <c r="O167" s="26" t="s">
        <v>39</v>
      </c>
      <c r="P167" s="26" t="s">
        <v>39</v>
      </c>
      <c r="Q167" s="26" t="s">
        <v>39</v>
      </c>
      <c r="R167" s="26" t="s">
        <v>39</v>
      </c>
      <c r="S167" s="26" t="s">
        <v>39</v>
      </c>
      <c r="T167" s="26" t="s">
        <v>39</v>
      </c>
      <c r="U167" s="26" t="s">
        <v>39</v>
      </c>
      <c r="V167" s="26" t="s">
        <v>39</v>
      </c>
      <c r="W167" s="26" t="s">
        <v>39</v>
      </c>
      <c r="X167" s="26" t="s">
        <v>39</v>
      </c>
      <c r="Y167" s="26" t="s">
        <v>39</v>
      </c>
      <c r="Z167" s="26" t="s">
        <v>39</v>
      </c>
      <c r="AA167" s="26" t="s">
        <v>39</v>
      </c>
      <c r="AB167" s="26" t="s">
        <v>39</v>
      </c>
      <c r="AC167" s="26" t="s">
        <v>39</v>
      </c>
      <c r="AD167" s="26" t="s">
        <v>39</v>
      </c>
      <c r="AE167" s="26" t="s">
        <v>39</v>
      </c>
      <c r="AF167" s="26" t="s">
        <v>39</v>
      </c>
      <c r="AG167" s="26" t="s">
        <v>39</v>
      </c>
      <c r="AH167" s="26" t="s">
        <v>39</v>
      </c>
      <c r="AI167" s="26" t="s">
        <v>39</v>
      </c>
      <c r="AJ167" s="26" t="s">
        <v>39</v>
      </c>
      <c r="AK167" s="26" t="s">
        <v>39</v>
      </c>
      <c r="AL167" s="26" t="s">
        <v>39</v>
      </c>
      <c r="AM167" s="26" t="s">
        <v>39</v>
      </c>
      <c r="AN167" s="26" t="s">
        <v>39</v>
      </c>
      <c r="AO167" s="26" t="s">
        <v>39</v>
      </c>
      <c r="AP167" s="26" t="s">
        <v>39</v>
      </c>
      <c r="AQ167" s="26" t="s">
        <v>39</v>
      </c>
      <c r="AR167" s="26" t="s">
        <v>39</v>
      </c>
      <c r="AS167" s="26" t="s">
        <v>39</v>
      </c>
      <c r="AT167" s="26" t="s">
        <v>39</v>
      </c>
      <c r="AU167" s="26" t="s">
        <v>39</v>
      </c>
      <c r="AV167" s="26" t="s">
        <v>39</v>
      </c>
      <c r="AW167" s="26" t="s">
        <v>39</v>
      </c>
      <c r="AX167" s="26" t="s">
        <v>39</v>
      </c>
      <c r="AY167" s="26" t="s">
        <v>39</v>
      </c>
      <c r="AZ167" s="26" t="s">
        <v>39</v>
      </c>
      <c r="BA167" s="26" t="s">
        <v>39</v>
      </c>
      <c r="BB167" s="26" t="s">
        <v>39</v>
      </c>
      <c r="BC167" s="26" t="s">
        <v>39</v>
      </c>
      <c r="BD167" s="26" t="s">
        <v>39</v>
      </c>
      <c r="BE167" s="26" t="s">
        <v>39</v>
      </c>
      <c r="BF167" s="26" t="s">
        <v>39</v>
      </c>
      <c r="BG167" s="26" t="s">
        <v>39</v>
      </c>
      <c r="BH167" s="26" t="s">
        <v>39</v>
      </c>
      <c r="BI167" s="26" t="s">
        <v>39</v>
      </c>
      <c r="BJ167" s="26" t="s">
        <v>39</v>
      </c>
      <c r="BK167" s="26" t="s">
        <v>39</v>
      </c>
      <c r="BL167" s="26" t="s">
        <v>39</v>
      </c>
      <c r="BM167" s="26" t="s">
        <v>39</v>
      </c>
      <c r="BN167" s="26" t="s">
        <v>39</v>
      </c>
      <c r="BO167" s="26" t="s">
        <v>39</v>
      </c>
      <c r="BP167" s="26" t="s">
        <v>39</v>
      </c>
      <c r="BQ167" s="26" t="s">
        <v>39</v>
      </c>
      <c r="BR167" s="26" t="s">
        <v>39</v>
      </c>
      <c r="BS167" s="26" t="s">
        <v>39</v>
      </c>
      <c r="BT167" s="26" t="s">
        <v>39</v>
      </c>
      <c r="BU167" s="26" t="s">
        <v>39</v>
      </c>
      <c r="BV167" s="26" t="s">
        <v>39</v>
      </c>
      <c r="BW167" s="26" t="s">
        <v>39</v>
      </c>
    </row>
    <row r="168" spans="1:75" x14ac:dyDescent="0.2">
      <c r="C168" s="15"/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600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>
        <v>1729</v>
      </c>
      <c r="T168" s="15">
        <v>0</v>
      </c>
      <c r="U168" s="15">
        <v>0</v>
      </c>
      <c r="V168" s="15">
        <v>1113</v>
      </c>
      <c r="W168" s="15">
        <v>708.5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29425.5</v>
      </c>
      <c r="AI168" s="15">
        <v>0</v>
      </c>
      <c r="AJ168" s="15">
        <v>0</v>
      </c>
      <c r="AK168" s="15">
        <v>0</v>
      </c>
      <c r="AL168" s="15">
        <v>0</v>
      </c>
      <c r="AM168" s="15">
        <v>0</v>
      </c>
      <c r="AN168" s="15">
        <v>0</v>
      </c>
      <c r="AO168" s="15">
        <v>3440.88</v>
      </c>
      <c r="AP168" s="15">
        <v>0</v>
      </c>
      <c r="AQ168" s="15">
        <v>3440.88</v>
      </c>
      <c r="AR168" s="15">
        <v>0</v>
      </c>
      <c r="AS168" s="15">
        <v>0</v>
      </c>
      <c r="AT168" s="15">
        <v>116.7</v>
      </c>
      <c r="AU168" s="15">
        <v>360.22</v>
      </c>
      <c r="AV168" s="15">
        <v>2906.62</v>
      </c>
      <c r="AW168" s="15">
        <v>11208</v>
      </c>
      <c r="AX168" s="15">
        <v>0</v>
      </c>
      <c r="AY168" s="15">
        <v>0</v>
      </c>
      <c r="AZ168" s="15">
        <v>0</v>
      </c>
      <c r="BA168" s="15">
        <v>0</v>
      </c>
      <c r="BB168" s="15">
        <v>0.24</v>
      </c>
      <c r="BC168" s="15">
        <v>0</v>
      </c>
      <c r="BD168" s="15">
        <v>0</v>
      </c>
      <c r="BE168" s="15">
        <v>0</v>
      </c>
      <c r="BF168" s="15">
        <v>0</v>
      </c>
      <c r="BG168" s="15">
        <v>2098.84</v>
      </c>
      <c r="BH168" s="15">
        <v>0</v>
      </c>
      <c r="BI168" s="15">
        <v>0</v>
      </c>
      <c r="BJ168" s="15">
        <v>0</v>
      </c>
      <c r="BK168" s="15">
        <v>0</v>
      </c>
      <c r="BL168" s="15">
        <v>20131.5</v>
      </c>
      <c r="BM168" s="15">
        <v>9294</v>
      </c>
      <c r="BN168" s="15">
        <v>0</v>
      </c>
      <c r="BO168" s="15">
        <v>0</v>
      </c>
      <c r="BP168" s="15">
        <v>1782.88</v>
      </c>
      <c r="BQ168" s="15">
        <v>622.54</v>
      </c>
      <c r="BR168" s="15">
        <v>0</v>
      </c>
      <c r="BS168" s="15">
        <v>3308.11</v>
      </c>
      <c r="BT168" s="15">
        <v>0</v>
      </c>
      <c r="BU168" s="15">
        <v>0</v>
      </c>
      <c r="BV168" s="15">
        <v>0</v>
      </c>
      <c r="BW168" s="15">
        <v>3930.65</v>
      </c>
    </row>
    <row r="170" spans="1:75" x14ac:dyDescent="0.2">
      <c r="A170" s="10" t="s">
        <v>269</v>
      </c>
    </row>
    <row r="171" spans="1:75" x14ac:dyDescent="0.2">
      <c r="A171" s="4" t="s">
        <v>644</v>
      </c>
      <c r="B171" s="20" t="s">
        <v>645</v>
      </c>
      <c r="C171" s="2">
        <v>11279.1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79846.559999999998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79846.559999999998</v>
      </c>
      <c r="AI171" s="2">
        <v>3.26</v>
      </c>
      <c r="AJ171" s="2">
        <v>5.87</v>
      </c>
      <c r="AK171" s="2">
        <v>4.33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0.06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0.06</v>
      </c>
      <c r="BM171" s="2">
        <v>79846.5</v>
      </c>
      <c r="BN171" s="2">
        <v>9.1199999999999992</v>
      </c>
      <c r="BO171" s="2">
        <v>16.420000000000002</v>
      </c>
      <c r="BP171" s="2">
        <v>468.93</v>
      </c>
      <c r="BQ171" s="2">
        <v>166.85</v>
      </c>
      <c r="BR171" s="2">
        <v>0</v>
      </c>
      <c r="BS171" s="2">
        <v>877.71</v>
      </c>
      <c r="BT171" s="2">
        <v>26.07</v>
      </c>
      <c r="BU171" s="2">
        <v>5.21</v>
      </c>
      <c r="BV171" s="2">
        <v>0</v>
      </c>
      <c r="BW171" s="2">
        <v>1075.8399999999999</v>
      </c>
    </row>
    <row r="172" spans="1:75" x14ac:dyDescent="0.2">
      <c r="A172" s="4" t="s">
        <v>528</v>
      </c>
      <c r="B172" s="20" t="s">
        <v>529</v>
      </c>
      <c r="C172" s="2">
        <v>13125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1503.88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737</v>
      </c>
      <c r="T172" s="2">
        <v>0</v>
      </c>
      <c r="U172" s="2">
        <v>0</v>
      </c>
      <c r="V172" s="2">
        <v>455</v>
      </c>
      <c r="W172" s="2">
        <v>708.5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14585.57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1532.66</v>
      </c>
      <c r="AP172" s="2">
        <v>0</v>
      </c>
      <c r="AQ172" s="2">
        <v>1532.66</v>
      </c>
      <c r="AR172" s="2">
        <v>0</v>
      </c>
      <c r="AS172" s="2">
        <v>0</v>
      </c>
      <c r="AT172" s="2">
        <v>112.8</v>
      </c>
      <c r="AU172" s="2">
        <v>0</v>
      </c>
      <c r="AV172" s="2">
        <v>1297.0999999999999</v>
      </c>
      <c r="AW172" s="2">
        <v>0</v>
      </c>
      <c r="AX172" s="2">
        <v>3788.58</v>
      </c>
      <c r="AY172" s="2">
        <v>0</v>
      </c>
      <c r="AZ172" s="2">
        <v>0</v>
      </c>
      <c r="BA172" s="2">
        <v>0</v>
      </c>
      <c r="BB172" s="45">
        <v>-7.0000000000000007E-2</v>
      </c>
      <c r="BC172" s="2">
        <v>0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6731.07</v>
      </c>
      <c r="BM172" s="2">
        <v>7854.5</v>
      </c>
      <c r="BN172" s="2">
        <v>0</v>
      </c>
      <c r="BO172" s="2">
        <v>0</v>
      </c>
      <c r="BP172" s="2">
        <v>843.77</v>
      </c>
      <c r="BQ172" s="2">
        <v>277.81</v>
      </c>
      <c r="BR172" s="2">
        <v>0</v>
      </c>
      <c r="BS172" s="2">
        <v>1524.4</v>
      </c>
      <c r="BT172" s="2">
        <v>0</v>
      </c>
      <c r="BU172" s="2">
        <v>0</v>
      </c>
      <c r="BV172" s="2">
        <v>0</v>
      </c>
      <c r="BW172" s="2">
        <v>1802.21</v>
      </c>
    </row>
    <row r="173" spans="1:75" x14ac:dyDescent="0.2">
      <c r="A173" s="4" t="s">
        <v>270</v>
      </c>
      <c r="B173" s="20" t="s">
        <v>271</v>
      </c>
      <c r="C173" s="2">
        <v>13125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1750</v>
      </c>
      <c r="J173" s="2">
        <v>0</v>
      </c>
      <c r="K173" s="2">
        <v>0</v>
      </c>
      <c r="L173" s="2">
        <v>200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903</v>
      </c>
      <c r="T173" s="2">
        <v>0</v>
      </c>
      <c r="U173" s="2">
        <v>0</v>
      </c>
      <c r="V173" s="2">
        <v>549</v>
      </c>
      <c r="W173" s="2">
        <v>708.5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17235.5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2078.8200000000002</v>
      </c>
      <c r="AP173" s="2">
        <v>0</v>
      </c>
      <c r="AQ173" s="2">
        <v>2078.8200000000002</v>
      </c>
      <c r="AR173" s="2">
        <v>0</v>
      </c>
      <c r="AS173" s="2">
        <v>0</v>
      </c>
      <c r="AT173" s="2">
        <v>131.26</v>
      </c>
      <c r="AU173" s="2">
        <v>1675.8</v>
      </c>
      <c r="AV173" s="2">
        <v>1509.38</v>
      </c>
      <c r="AW173" s="2">
        <v>3098</v>
      </c>
      <c r="AX173" s="2">
        <v>3166.48</v>
      </c>
      <c r="AY173" s="2">
        <v>0</v>
      </c>
      <c r="AZ173" s="2">
        <v>0</v>
      </c>
      <c r="BA173" s="2">
        <v>0</v>
      </c>
      <c r="BB173" s="45">
        <v>-0.06</v>
      </c>
      <c r="BC173" s="2">
        <v>0</v>
      </c>
      <c r="BD173" s="2">
        <v>0</v>
      </c>
      <c r="BE173" s="2">
        <v>0</v>
      </c>
      <c r="BF173" s="2">
        <v>0</v>
      </c>
      <c r="BG173" s="2">
        <v>1739.82</v>
      </c>
      <c r="BH173" s="2">
        <v>0</v>
      </c>
      <c r="BI173" s="2">
        <v>0</v>
      </c>
      <c r="BJ173" s="2">
        <v>0</v>
      </c>
      <c r="BK173" s="2">
        <v>0</v>
      </c>
      <c r="BL173" s="2">
        <v>13399.5</v>
      </c>
      <c r="BM173" s="2">
        <v>3836</v>
      </c>
      <c r="BN173" s="2">
        <v>0</v>
      </c>
      <c r="BO173" s="2">
        <v>0</v>
      </c>
      <c r="BP173" s="2">
        <v>1001.02</v>
      </c>
      <c r="BQ173" s="2">
        <v>388.16</v>
      </c>
      <c r="BR173" s="2">
        <v>0</v>
      </c>
      <c r="BS173" s="2">
        <v>1952</v>
      </c>
      <c r="BT173" s="2">
        <v>0</v>
      </c>
      <c r="BU173" s="2">
        <v>0</v>
      </c>
      <c r="BV173" s="2">
        <v>0</v>
      </c>
      <c r="BW173" s="2">
        <v>2340.16</v>
      </c>
    </row>
    <row r="174" spans="1:75" x14ac:dyDescent="0.2">
      <c r="A174" s="4" t="s">
        <v>272</v>
      </c>
      <c r="B174" s="20" t="s">
        <v>273</v>
      </c>
      <c r="C174" s="2">
        <v>12657.9</v>
      </c>
      <c r="D174" s="2">
        <v>0</v>
      </c>
      <c r="E174" s="2">
        <v>0</v>
      </c>
      <c r="F174" s="2">
        <v>0</v>
      </c>
      <c r="G174" s="2">
        <v>0</v>
      </c>
      <c r="H174" s="2">
        <v>3500</v>
      </c>
      <c r="I174" s="2">
        <v>875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903</v>
      </c>
      <c r="T174" s="2">
        <v>0</v>
      </c>
      <c r="U174" s="2">
        <v>0</v>
      </c>
      <c r="V174" s="2">
        <v>402.6</v>
      </c>
      <c r="W174" s="2">
        <v>566.79999999999995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15872.4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1877.91</v>
      </c>
      <c r="AP174" s="2">
        <v>0</v>
      </c>
      <c r="AQ174" s="2">
        <v>1877.91</v>
      </c>
      <c r="AR174" s="2">
        <v>0</v>
      </c>
      <c r="AS174" s="2">
        <v>0</v>
      </c>
      <c r="AT174" s="2">
        <v>131.26</v>
      </c>
      <c r="AU174" s="2">
        <v>0</v>
      </c>
      <c r="AV174" s="2">
        <v>1509.38</v>
      </c>
      <c r="AW174" s="2">
        <v>5000</v>
      </c>
      <c r="AX174" s="2">
        <v>0</v>
      </c>
      <c r="AY174" s="2">
        <v>0</v>
      </c>
      <c r="AZ174" s="2">
        <v>0</v>
      </c>
      <c r="BA174" s="2">
        <v>0</v>
      </c>
      <c r="BB174" s="45">
        <v>-0.09</v>
      </c>
      <c r="BC174" s="2">
        <v>0</v>
      </c>
      <c r="BD174" s="2">
        <v>0</v>
      </c>
      <c r="BE174" s="2">
        <v>0</v>
      </c>
      <c r="BF174" s="2">
        <v>0</v>
      </c>
      <c r="BG174" s="2">
        <v>2485.44</v>
      </c>
      <c r="BH174" s="2">
        <v>0</v>
      </c>
      <c r="BI174" s="2">
        <v>0</v>
      </c>
      <c r="BJ174" s="2">
        <v>0</v>
      </c>
      <c r="BK174" s="2">
        <v>0</v>
      </c>
      <c r="BL174" s="2">
        <v>11003.9</v>
      </c>
      <c r="BM174" s="2">
        <v>4868.5</v>
      </c>
      <c r="BN174" s="2">
        <v>0</v>
      </c>
      <c r="BO174" s="2">
        <v>0</v>
      </c>
      <c r="BP174" s="2">
        <v>644.77</v>
      </c>
      <c r="BQ174" s="2">
        <v>323.27</v>
      </c>
      <c r="BR174" s="2">
        <v>0</v>
      </c>
      <c r="BS174" s="2">
        <v>1206.8499999999999</v>
      </c>
      <c r="BT174" s="2">
        <v>0</v>
      </c>
      <c r="BU174" s="2">
        <v>0</v>
      </c>
      <c r="BV174" s="2">
        <v>0</v>
      </c>
      <c r="BW174" s="2">
        <v>1530.12</v>
      </c>
    </row>
    <row r="175" spans="1:75" x14ac:dyDescent="0.2">
      <c r="A175" s="4" t="s">
        <v>274</v>
      </c>
      <c r="B175" s="20" t="s">
        <v>275</v>
      </c>
      <c r="C175" s="2">
        <v>12038.1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843.86</v>
      </c>
      <c r="J175" s="2">
        <v>0</v>
      </c>
      <c r="K175" s="2">
        <v>0</v>
      </c>
      <c r="L175" s="2">
        <v>400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915</v>
      </c>
      <c r="T175" s="2">
        <v>0</v>
      </c>
      <c r="U175" s="2">
        <v>0</v>
      </c>
      <c r="V175" s="2">
        <v>616</v>
      </c>
      <c r="W175" s="2">
        <v>566.79999999999995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15999.56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1905.18</v>
      </c>
      <c r="AP175" s="2">
        <v>0</v>
      </c>
      <c r="AQ175" s="2">
        <v>1905.18</v>
      </c>
      <c r="AR175" s="2">
        <v>0</v>
      </c>
      <c r="AS175" s="2">
        <v>0</v>
      </c>
      <c r="AT175" s="2">
        <v>126.58</v>
      </c>
      <c r="AU175" s="2">
        <v>0</v>
      </c>
      <c r="AV175" s="2">
        <v>1455.66</v>
      </c>
      <c r="AW175" s="2">
        <v>3116.06</v>
      </c>
      <c r="AX175" s="2">
        <v>0</v>
      </c>
      <c r="AY175" s="2">
        <v>0</v>
      </c>
      <c r="AZ175" s="2">
        <v>0</v>
      </c>
      <c r="BA175" s="2">
        <v>0</v>
      </c>
      <c r="BB175" s="2">
        <v>0.08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6603.56</v>
      </c>
      <c r="BM175" s="2">
        <v>9396</v>
      </c>
      <c r="BN175" s="2">
        <v>0</v>
      </c>
      <c r="BO175" s="2">
        <v>0</v>
      </c>
      <c r="BP175" s="2">
        <v>892.16</v>
      </c>
      <c r="BQ175" s="2">
        <v>311.77999999999997</v>
      </c>
      <c r="BR175" s="2">
        <v>0</v>
      </c>
      <c r="BS175" s="2">
        <v>1656</v>
      </c>
      <c r="BT175" s="2">
        <v>0</v>
      </c>
      <c r="BU175" s="2">
        <v>0</v>
      </c>
      <c r="BV175" s="2">
        <v>0</v>
      </c>
      <c r="BW175" s="2">
        <v>1967.78</v>
      </c>
    </row>
    <row r="176" spans="1:75" x14ac:dyDescent="0.2">
      <c r="A176" s="4" t="s">
        <v>276</v>
      </c>
      <c r="B176" s="20" t="s">
        <v>277</v>
      </c>
      <c r="C176" s="2">
        <v>13125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802.54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802</v>
      </c>
      <c r="T176" s="2">
        <v>0</v>
      </c>
      <c r="U176" s="2">
        <v>0</v>
      </c>
      <c r="V176" s="2">
        <v>482</v>
      </c>
      <c r="W176" s="2">
        <v>566.79999999999995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14691.44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1630.17</v>
      </c>
      <c r="AP176" s="2">
        <v>0</v>
      </c>
      <c r="AQ176" s="2">
        <v>1630.17</v>
      </c>
      <c r="AR176" s="2">
        <v>0</v>
      </c>
      <c r="AS176" s="2">
        <v>0</v>
      </c>
      <c r="AT176" s="2">
        <v>120.38</v>
      </c>
      <c r="AU176" s="2">
        <v>0</v>
      </c>
      <c r="AV176" s="2">
        <v>1384.38</v>
      </c>
      <c r="AW176" s="2">
        <v>2888</v>
      </c>
      <c r="AX176" s="2">
        <v>3131.8</v>
      </c>
      <c r="AY176" s="2">
        <v>0</v>
      </c>
      <c r="AZ176" s="2">
        <v>0</v>
      </c>
      <c r="BA176" s="2">
        <v>0</v>
      </c>
      <c r="BB176" s="45">
        <v>-0.11</v>
      </c>
      <c r="BC176" s="2">
        <v>0</v>
      </c>
      <c r="BD176" s="2">
        <v>0</v>
      </c>
      <c r="BE176" s="2">
        <v>0</v>
      </c>
      <c r="BF176" s="2">
        <v>0</v>
      </c>
      <c r="BG176" s="2">
        <v>2098.8200000000002</v>
      </c>
      <c r="BH176" s="2">
        <v>0</v>
      </c>
      <c r="BI176" s="2">
        <v>0</v>
      </c>
      <c r="BJ176" s="2">
        <v>0</v>
      </c>
      <c r="BK176" s="2">
        <v>0</v>
      </c>
      <c r="BL176" s="2">
        <v>11253.44</v>
      </c>
      <c r="BM176" s="2">
        <v>3438</v>
      </c>
      <c r="BN176" s="2">
        <v>0</v>
      </c>
      <c r="BO176" s="2">
        <v>0</v>
      </c>
      <c r="BP176" s="2">
        <v>870.4</v>
      </c>
      <c r="BQ176" s="2">
        <v>296.5</v>
      </c>
      <c r="BR176" s="2">
        <v>0</v>
      </c>
      <c r="BS176" s="2">
        <v>1596.83</v>
      </c>
      <c r="BT176" s="2">
        <v>0</v>
      </c>
      <c r="BU176" s="2">
        <v>0</v>
      </c>
      <c r="BV176" s="2">
        <v>0</v>
      </c>
      <c r="BW176" s="2">
        <v>1893.33</v>
      </c>
    </row>
    <row r="177" spans="1:75" x14ac:dyDescent="0.2">
      <c r="A177" s="4" t="s">
        <v>278</v>
      </c>
      <c r="B177" s="20" t="s">
        <v>279</v>
      </c>
      <c r="C177" s="2">
        <v>12657.9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875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903</v>
      </c>
      <c r="T177" s="2">
        <v>0</v>
      </c>
      <c r="U177" s="2">
        <v>0</v>
      </c>
      <c r="V177" s="2">
        <v>549</v>
      </c>
      <c r="W177" s="2">
        <v>566.79999999999995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16018.8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1909.18</v>
      </c>
      <c r="AP177" s="2">
        <v>0</v>
      </c>
      <c r="AQ177" s="2">
        <v>1909.18</v>
      </c>
      <c r="AR177" s="2">
        <v>0</v>
      </c>
      <c r="AS177" s="2">
        <v>0</v>
      </c>
      <c r="AT177" s="2">
        <v>131.26</v>
      </c>
      <c r="AU177" s="2">
        <v>0</v>
      </c>
      <c r="AV177" s="2">
        <v>1509.38</v>
      </c>
      <c r="AW177" s="2">
        <v>488</v>
      </c>
      <c r="AX177" s="2">
        <v>6074.92</v>
      </c>
      <c r="AY177" s="2">
        <v>0</v>
      </c>
      <c r="AZ177" s="2">
        <v>0</v>
      </c>
      <c r="BA177" s="2">
        <v>0</v>
      </c>
      <c r="BB177" s="2">
        <v>0.1</v>
      </c>
      <c r="BC177" s="2">
        <v>0</v>
      </c>
      <c r="BD177" s="2">
        <v>0</v>
      </c>
      <c r="BE177" s="2">
        <v>0</v>
      </c>
      <c r="BF177" s="2">
        <v>0</v>
      </c>
      <c r="BG177" s="2">
        <v>1656.96</v>
      </c>
      <c r="BH177" s="2">
        <v>0</v>
      </c>
      <c r="BI177" s="2">
        <v>0</v>
      </c>
      <c r="BJ177" s="2">
        <v>0</v>
      </c>
      <c r="BK177" s="2">
        <v>0</v>
      </c>
      <c r="BL177" s="2">
        <v>11769.8</v>
      </c>
      <c r="BM177" s="2">
        <v>4249</v>
      </c>
      <c r="BN177" s="2">
        <v>0</v>
      </c>
      <c r="BO177" s="2">
        <v>0</v>
      </c>
      <c r="BP177" s="2">
        <v>908.56</v>
      </c>
      <c r="BQ177" s="2">
        <v>323.27</v>
      </c>
      <c r="BR177" s="2">
        <v>0</v>
      </c>
      <c r="BS177" s="2">
        <v>1700.58</v>
      </c>
      <c r="BT177" s="2">
        <v>0</v>
      </c>
      <c r="BU177" s="2">
        <v>0</v>
      </c>
      <c r="BV177" s="2">
        <v>0</v>
      </c>
      <c r="BW177" s="2">
        <v>2023.85</v>
      </c>
    </row>
    <row r="178" spans="1:75" x14ac:dyDescent="0.2">
      <c r="A178" s="4" t="s">
        <v>280</v>
      </c>
      <c r="B178" s="20" t="s">
        <v>281</v>
      </c>
      <c r="C178" s="2">
        <v>13125</v>
      </c>
      <c r="D178" s="2">
        <v>0</v>
      </c>
      <c r="E178" s="2">
        <v>0</v>
      </c>
      <c r="F178" s="2">
        <v>0</v>
      </c>
      <c r="G178" s="2">
        <v>0</v>
      </c>
      <c r="H178" s="2">
        <v>1265.78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915</v>
      </c>
      <c r="T178" s="2">
        <v>0</v>
      </c>
      <c r="U178" s="2">
        <v>0</v>
      </c>
      <c r="V178" s="2">
        <v>533.78</v>
      </c>
      <c r="W178" s="2">
        <v>566.79999999999995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14174.18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1355.09</v>
      </c>
      <c r="AP178" s="2">
        <v>0</v>
      </c>
      <c r="AQ178" s="2">
        <v>1355.09</v>
      </c>
      <c r="AR178" s="2">
        <v>0</v>
      </c>
      <c r="AS178" s="2">
        <v>0</v>
      </c>
      <c r="AT178" s="2">
        <v>120.58</v>
      </c>
      <c r="AU178" s="2">
        <v>0</v>
      </c>
      <c r="AV178" s="2">
        <v>1455.66</v>
      </c>
      <c r="AW178" s="2">
        <v>3054</v>
      </c>
      <c r="AX178" s="2">
        <v>3276.32</v>
      </c>
      <c r="AY178" s="2">
        <v>0</v>
      </c>
      <c r="AZ178" s="2">
        <v>0</v>
      </c>
      <c r="BA178" s="2">
        <v>0</v>
      </c>
      <c r="BB178" s="2">
        <v>0.05</v>
      </c>
      <c r="BC178" s="2">
        <v>0</v>
      </c>
      <c r="BD178" s="2">
        <v>0</v>
      </c>
      <c r="BE178" s="2">
        <v>0</v>
      </c>
      <c r="BF178" s="2">
        <v>0</v>
      </c>
      <c r="BG178" s="2">
        <v>828.48</v>
      </c>
      <c r="BH178" s="2">
        <v>0</v>
      </c>
      <c r="BI178" s="2">
        <v>0</v>
      </c>
      <c r="BJ178" s="2">
        <v>0</v>
      </c>
      <c r="BK178" s="2">
        <v>0</v>
      </c>
      <c r="BL178" s="2">
        <v>10090.18</v>
      </c>
      <c r="BM178" s="2">
        <v>4084</v>
      </c>
      <c r="BN178" s="2">
        <v>0</v>
      </c>
      <c r="BO178" s="2">
        <v>0</v>
      </c>
      <c r="BP178" s="2">
        <v>777.04</v>
      </c>
      <c r="BQ178" s="2">
        <v>301.72000000000003</v>
      </c>
      <c r="BR178" s="2">
        <v>0</v>
      </c>
      <c r="BS178" s="2">
        <v>1417.68</v>
      </c>
      <c r="BT178" s="2">
        <v>0</v>
      </c>
      <c r="BU178" s="2">
        <v>0</v>
      </c>
      <c r="BV178" s="2">
        <v>0</v>
      </c>
      <c r="BW178" s="2">
        <v>1719.4</v>
      </c>
    </row>
    <row r="179" spans="1:75" x14ac:dyDescent="0.2">
      <c r="A179" s="4" t="s">
        <v>282</v>
      </c>
      <c r="B179" s="20" t="s">
        <v>283</v>
      </c>
      <c r="C179" s="2">
        <v>11279.1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200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903</v>
      </c>
      <c r="T179" s="2">
        <v>0</v>
      </c>
      <c r="U179" s="2">
        <v>0</v>
      </c>
      <c r="V179" s="2">
        <v>549</v>
      </c>
      <c r="W179" s="2">
        <v>566.79999999999995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15343.8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1855.24</v>
      </c>
      <c r="AP179" s="2">
        <v>0</v>
      </c>
      <c r="AQ179" s="2">
        <v>1855.24</v>
      </c>
      <c r="AR179" s="2">
        <v>0</v>
      </c>
      <c r="AS179" s="2">
        <v>0</v>
      </c>
      <c r="AT179" s="2">
        <v>131.26</v>
      </c>
      <c r="AU179" s="2">
        <v>0</v>
      </c>
      <c r="AV179" s="2">
        <v>1509.38</v>
      </c>
      <c r="AW179" s="2">
        <v>1340</v>
      </c>
      <c r="AX179" s="2">
        <v>5055.9799999999996</v>
      </c>
      <c r="AY179" s="2">
        <v>0</v>
      </c>
      <c r="AZ179" s="2">
        <v>0</v>
      </c>
      <c r="BA179" s="2">
        <v>0</v>
      </c>
      <c r="BB179" s="45">
        <v>-0.06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9891.7999999999993</v>
      </c>
      <c r="BM179" s="2">
        <v>5452</v>
      </c>
      <c r="BN179" s="2">
        <v>0</v>
      </c>
      <c r="BO179" s="2">
        <v>0</v>
      </c>
      <c r="BP179" s="2">
        <v>908.56</v>
      </c>
      <c r="BQ179" s="2">
        <v>323.27</v>
      </c>
      <c r="BR179" s="2">
        <v>0</v>
      </c>
      <c r="BS179" s="2">
        <v>1700.58</v>
      </c>
      <c r="BT179" s="2">
        <v>0</v>
      </c>
      <c r="BU179" s="2">
        <v>0</v>
      </c>
      <c r="BV179" s="2">
        <v>0</v>
      </c>
      <c r="BW179" s="2">
        <v>2023.85</v>
      </c>
    </row>
    <row r="180" spans="1:75" x14ac:dyDescent="0.2">
      <c r="A180" s="4" t="s">
        <v>284</v>
      </c>
      <c r="B180" s="20" t="s">
        <v>285</v>
      </c>
      <c r="C180" s="2">
        <v>11279.1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737</v>
      </c>
      <c r="T180" s="2">
        <v>0</v>
      </c>
      <c r="U180" s="2">
        <v>0</v>
      </c>
      <c r="V180" s="2">
        <v>455</v>
      </c>
      <c r="W180" s="2">
        <v>425.1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12896.2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1343.06</v>
      </c>
      <c r="AP180" s="2">
        <v>0</v>
      </c>
      <c r="AQ180" s="2">
        <v>1343.06</v>
      </c>
      <c r="AR180" s="2">
        <v>0</v>
      </c>
      <c r="AS180" s="2">
        <v>0</v>
      </c>
      <c r="AT180" s="2">
        <v>112.8</v>
      </c>
      <c r="AU180" s="2">
        <v>0</v>
      </c>
      <c r="AV180" s="2">
        <v>1297.0999999999999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0.24</v>
      </c>
      <c r="BC180" s="2">
        <v>0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2753.2</v>
      </c>
      <c r="BM180" s="2">
        <v>10143</v>
      </c>
      <c r="BN180" s="2">
        <v>0</v>
      </c>
      <c r="BO180" s="2">
        <v>0</v>
      </c>
      <c r="BP180" s="2">
        <v>927.03</v>
      </c>
      <c r="BQ180" s="2">
        <v>336.25</v>
      </c>
      <c r="BR180" s="2">
        <v>0</v>
      </c>
      <c r="BS180" s="2">
        <v>1750.82</v>
      </c>
      <c r="BT180" s="2">
        <v>0</v>
      </c>
      <c r="BU180" s="2">
        <v>0</v>
      </c>
      <c r="BV180" s="2">
        <v>0</v>
      </c>
      <c r="BW180" s="2">
        <v>2087.0700000000002</v>
      </c>
    </row>
    <row r="181" spans="1:75" x14ac:dyDescent="0.2">
      <c r="A181" s="4" t="s">
        <v>286</v>
      </c>
      <c r="B181" s="20" t="s">
        <v>287</v>
      </c>
      <c r="C181" s="2">
        <v>13125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687</v>
      </c>
      <c r="T181" s="2">
        <v>0</v>
      </c>
      <c r="U181" s="2">
        <v>0</v>
      </c>
      <c r="V181" s="2">
        <v>462</v>
      </c>
      <c r="W181" s="2">
        <v>425.1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11057.93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1013.65</v>
      </c>
      <c r="AP181" s="2">
        <v>0</v>
      </c>
      <c r="AQ181" s="2">
        <v>1013.65</v>
      </c>
      <c r="AR181" s="2">
        <v>0</v>
      </c>
      <c r="AS181" s="2">
        <v>0</v>
      </c>
      <c r="AT181" s="2">
        <v>94.94</v>
      </c>
      <c r="AU181" s="2">
        <v>0</v>
      </c>
      <c r="AV181" s="2">
        <v>1091.76</v>
      </c>
      <c r="AW181" s="2">
        <v>3500</v>
      </c>
      <c r="AX181" s="2">
        <v>0</v>
      </c>
      <c r="AY181" s="2">
        <v>0</v>
      </c>
      <c r="AZ181" s="2">
        <v>0</v>
      </c>
      <c r="BA181" s="2">
        <v>0</v>
      </c>
      <c r="BB181" s="2">
        <v>0.08</v>
      </c>
      <c r="BC181" s="2">
        <v>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5700.43</v>
      </c>
      <c r="BM181" s="2">
        <v>5357.5</v>
      </c>
      <c r="BN181" s="2">
        <v>0</v>
      </c>
      <c r="BO181" s="2">
        <v>0</v>
      </c>
      <c r="BP181" s="2">
        <v>847.57</v>
      </c>
      <c r="BQ181" s="2">
        <v>280.47000000000003</v>
      </c>
      <c r="BR181" s="2">
        <v>0</v>
      </c>
      <c r="BS181" s="2">
        <v>1534.71</v>
      </c>
      <c r="BT181" s="2">
        <v>0</v>
      </c>
      <c r="BU181" s="2">
        <v>0</v>
      </c>
      <c r="BV181" s="2">
        <v>0</v>
      </c>
      <c r="BW181" s="2">
        <v>1815.18</v>
      </c>
    </row>
    <row r="182" spans="1:75" x14ac:dyDescent="0.2">
      <c r="A182" s="4" t="s">
        <v>288</v>
      </c>
      <c r="B182" s="20" t="s">
        <v>289</v>
      </c>
      <c r="C182" s="2">
        <v>13125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200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903</v>
      </c>
      <c r="T182" s="2">
        <v>0</v>
      </c>
      <c r="U182" s="2">
        <v>0</v>
      </c>
      <c r="V182" s="2">
        <v>549</v>
      </c>
      <c r="W182" s="2">
        <v>425.1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15202.1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1824.96</v>
      </c>
      <c r="AP182" s="2">
        <v>0</v>
      </c>
      <c r="AQ182" s="2">
        <v>1824.96</v>
      </c>
      <c r="AR182" s="2">
        <v>0</v>
      </c>
      <c r="AS182" s="2">
        <v>0</v>
      </c>
      <c r="AT182" s="2">
        <v>131.26</v>
      </c>
      <c r="AU182" s="2">
        <v>0</v>
      </c>
      <c r="AV182" s="2">
        <v>1509.38</v>
      </c>
      <c r="AW182" s="2">
        <v>4641.34</v>
      </c>
      <c r="AX182" s="2">
        <v>0</v>
      </c>
      <c r="AY182" s="2">
        <v>0</v>
      </c>
      <c r="AZ182" s="2">
        <v>0</v>
      </c>
      <c r="BA182" s="2">
        <v>0</v>
      </c>
      <c r="BB182" s="2">
        <v>0.16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8107.1</v>
      </c>
      <c r="BM182" s="2">
        <v>7095</v>
      </c>
      <c r="BN182" s="2">
        <v>0</v>
      </c>
      <c r="BO182" s="2">
        <v>0</v>
      </c>
      <c r="BP182" s="2">
        <v>908.56</v>
      </c>
      <c r="BQ182" s="2">
        <v>323.27</v>
      </c>
      <c r="BR182" s="2">
        <v>0</v>
      </c>
      <c r="BS182" s="2">
        <v>1700.58</v>
      </c>
      <c r="BT182" s="2">
        <v>0</v>
      </c>
      <c r="BU182" s="2">
        <v>0</v>
      </c>
      <c r="BV182" s="2">
        <v>0</v>
      </c>
      <c r="BW182" s="2">
        <v>2023.85</v>
      </c>
    </row>
    <row r="183" spans="1:75" x14ac:dyDescent="0.2">
      <c r="A183" s="4" t="s">
        <v>290</v>
      </c>
      <c r="B183" s="20" t="s">
        <v>291</v>
      </c>
      <c r="C183" s="2">
        <v>13125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547</v>
      </c>
      <c r="T183" s="2">
        <v>0</v>
      </c>
      <c r="U183" s="2">
        <v>0</v>
      </c>
      <c r="V183" s="2">
        <v>340</v>
      </c>
      <c r="W183" s="2">
        <v>425.1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8978.6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706.5</v>
      </c>
      <c r="AP183" s="2">
        <v>0</v>
      </c>
      <c r="AQ183" s="2">
        <v>706.5</v>
      </c>
      <c r="AR183" s="2">
        <v>0</v>
      </c>
      <c r="AS183" s="2">
        <v>0</v>
      </c>
      <c r="AT183" s="2">
        <v>0</v>
      </c>
      <c r="AU183" s="2">
        <v>0</v>
      </c>
      <c r="AV183" s="2">
        <v>881.64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45">
        <v>-0.04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1588.1</v>
      </c>
      <c r="BM183" s="2">
        <v>7390.5</v>
      </c>
      <c r="BN183" s="2">
        <v>0</v>
      </c>
      <c r="BO183" s="2">
        <v>0</v>
      </c>
      <c r="BP183" s="2">
        <v>716.97</v>
      </c>
      <c r="BQ183" s="2">
        <v>188.83</v>
      </c>
      <c r="BR183" s="2">
        <v>0</v>
      </c>
      <c r="BS183" s="2">
        <v>1179.5999999999999</v>
      </c>
      <c r="BT183" s="2">
        <v>0</v>
      </c>
      <c r="BU183" s="2">
        <v>0</v>
      </c>
      <c r="BV183" s="2">
        <v>0</v>
      </c>
      <c r="BW183" s="2">
        <v>1368.43</v>
      </c>
    </row>
    <row r="184" spans="1:75" x14ac:dyDescent="0.2">
      <c r="A184" s="4" t="s">
        <v>292</v>
      </c>
      <c r="B184" s="20" t="s">
        <v>293</v>
      </c>
      <c r="C184" s="2">
        <v>13125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875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903</v>
      </c>
      <c r="T184" s="2">
        <v>0</v>
      </c>
      <c r="U184" s="2">
        <v>0</v>
      </c>
      <c r="V184" s="2">
        <v>549</v>
      </c>
      <c r="W184" s="2">
        <v>425.1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15684.47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1837.76</v>
      </c>
      <c r="AP184" s="2">
        <v>0</v>
      </c>
      <c r="AQ184" s="2">
        <v>1837.76</v>
      </c>
      <c r="AR184" s="2">
        <v>0</v>
      </c>
      <c r="AS184" s="2">
        <v>0</v>
      </c>
      <c r="AT184" s="2">
        <v>131.26</v>
      </c>
      <c r="AU184" s="2">
        <v>0</v>
      </c>
      <c r="AV184" s="2">
        <v>1509.38</v>
      </c>
      <c r="AW184" s="2">
        <v>1128</v>
      </c>
      <c r="AX184" s="2">
        <v>5435.6</v>
      </c>
      <c r="AY184" s="2">
        <v>0</v>
      </c>
      <c r="AZ184" s="2">
        <v>0</v>
      </c>
      <c r="BA184" s="2">
        <v>0</v>
      </c>
      <c r="BB184" s="2">
        <v>0.31</v>
      </c>
      <c r="BC184" s="2">
        <v>0</v>
      </c>
      <c r="BD184" s="2">
        <v>0</v>
      </c>
      <c r="BE184" s="2">
        <v>0</v>
      </c>
      <c r="BF184" s="2">
        <v>0</v>
      </c>
      <c r="BG184" s="2">
        <v>1463.66</v>
      </c>
      <c r="BH184" s="2">
        <v>0</v>
      </c>
      <c r="BI184" s="2">
        <v>0</v>
      </c>
      <c r="BJ184" s="2">
        <v>0</v>
      </c>
      <c r="BK184" s="2">
        <v>0</v>
      </c>
      <c r="BL184" s="2">
        <v>11505.97</v>
      </c>
      <c r="BM184" s="2">
        <v>4178.5</v>
      </c>
      <c r="BN184" s="2">
        <v>0</v>
      </c>
      <c r="BO184" s="2">
        <v>0</v>
      </c>
      <c r="BP184" s="2">
        <v>908.56</v>
      </c>
      <c r="BQ184" s="2">
        <v>323.27</v>
      </c>
      <c r="BR184" s="2">
        <v>0</v>
      </c>
      <c r="BS184" s="2">
        <v>1700.58</v>
      </c>
      <c r="BT184" s="2">
        <v>0</v>
      </c>
      <c r="BU184" s="2">
        <v>0</v>
      </c>
      <c r="BV184" s="2">
        <v>0</v>
      </c>
      <c r="BW184" s="2">
        <v>2023.85</v>
      </c>
    </row>
    <row r="185" spans="1:75" x14ac:dyDescent="0.2">
      <c r="A185" s="4" t="s">
        <v>554</v>
      </c>
      <c r="B185" s="20" t="s">
        <v>555</v>
      </c>
      <c r="C185" s="2">
        <v>13125</v>
      </c>
      <c r="D185" s="2">
        <v>0</v>
      </c>
      <c r="E185" s="2">
        <v>0</v>
      </c>
      <c r="F185" s="2">
        <v>0</v>
      </c>
      <c r="G185" s="2">
        <v>0</v>
      </c>
      <c r="H185" s="2">
        <v>13125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903</v>
      </c>
      <c r="T185" s="2">
        <v>0</v>
      </c>
      <c r="U185" s="2">
        <v>0</v>
      </c>
      <c r="V185" s="2">
        <v>0</v>
      </c>
      <c r="W185" s="2">
        <v>425.1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14453.1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1664.98</v>
      </c>
      <c r="AP185" s="2">
        <v>0</v>
      </c>
      <c r="AQ185" s="2">
        <v>1664.98</v>
      </c>
      <c r="AR185" s="2">
        <v>0</v>
      </c>
      <c r="AS185" s="2">
        <v>0</v>
      </c>
      <c r="AT185" s="2">
        <v>131.26</v>
      </c>
      <c r="AU185" s="2">
        <v>0</v>
      </c>
      <c r="AV185" s="2">
        <v>1509.38</v>
      </c>
      <c r="AW185" s="2">
        <v>6218</v>
      </c>
      <c r="AX185" s="2">
        <v>0</v>
      </c>
      <c r="AY185" s="2">
        <v>0</v>
      </c>
      <c r="AZ185" s="2">
        <v>0</v>
      </c>
      <c r="BA185" s="2">
        <v>0</v>
      </c>
      <c r="BB185" s="2">
        <v>0.02</v>
      </c>
      <c r="BC185" s="2">
        <v>0</v>
      </c>
      <c r="BD185" s="2">
        <v>0</v>
      </c>
      <c r="BE185" s="2">
        <v>0</v>
      </c>
      <c r="BF185" s="2">
        <v>0</v>
      </c>
      <c r="BG185" s="2">
        <v>1656.96</v>
      </c>
      <c r="BH185" s="2">
        <v>0</v>
      </c>
      <c r="BI185" s="2">
        <v>0</v>
      </c>
      <c r="BJ185" s="2">
        <v>0</v>
      </c>
      <c r="BK185" s="2">
        <v>0</v>
      </c>
      <c r="BL185" s="2">
        <v>11180.6</v>
      </c>
      <c r="BM185" s="2">
        <v>3272.5</v>
      </c>
      <c r="BN185" s="2">
        <v>0</v>
      </c>
      <c r="BO185" s="2">
        <v>0</v>
      </c>
      <c r="BP185" s="2">
        <v>0</v>
      </c>
      <c r="BQ185" s="2">
        <v>323.27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323.27</v>
      </c>
    </row>
    <row r="186" spans="1:75" x14ac:dyDescent="0.2">
      <c r="A186" s="4" t="s">
        <v>294</v>
      </c>
      <c r="B186" s="20" t="s">
        <v>295</v>
      </c>
      <c r="C186" s="2">
        <v>13656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903</v>
      </c>
      <c r="T186" s="2">
        <v>0</v>
      </c>
      <c r="U186" s="2">
        <v>0</v>
      </c>
      <c r="V186" s="2">
        <v>549</v>
      </c>
      <c r="W186" s="2">
        <v>425.1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15002.1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1782.24</v>
      </c>
      <c r="AP186" s="2">
        <v>0</v>
      </c>
      <c r="AQ186" s="2">
        <v>1782.24</v>
      </c>
      <c r="AR186" s="2">
        <v>0</v>
      </c>
      <c r="AS186" s="2">
        <v>0</v>
      </c>
      <c r="AT186" s="2">
        <v>131.26</v>
      </c>
      <c r="AU186" s="2">
        <v>0</v>
      </c>
      <c r="AV186" s="2">
        <v>1509.38</v>
      </c>
      <c r="AW186" s="2">
        <v>5665</v>
      </c>
      <c r="AX186" s="2">
        <v>0</v>
      </c>
      <c r="AY186" s="2">
        <v>0</v>
      </c>
      <c r="AZ186" s="2">
        <v>0</v>
      </c>
      <c r="BA186" s="2">
        <v>0</v>
      </c>
      <c r="BB186" s="45">
        <v>-0.28000000000000003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9087.6</v>
      </c>
      <c r="BM186" s="2">
        <v>5914.5</v>
      </c>
      <c r="BN186" s="2">
        <v>0</v>
      </c>
      <c r="BO186" s="2">
        <v>0</v>
      </c>
      <c r="BP186" s="2">
        <v>908.56</v>
      </c>
      <c r="BQ186" s="2">
        <v>323.27</v>
      </c>
      <c r="BR186" s="2">
        <v>0</v>
      </c>
      <c r="BS186" s="2">
        <v>1700.58</v>
      </c>
      <c r="BT186" s="2">
        <v>0</v>
      </c>
      <c r="BU186" s="2">
        <v>0</v>
      </c>
      <c r="BV186" s="2">
        <v>0</v>
      </c>
      <c r="BW186" s="2">
        <v>2023.85</v>
      </c>
    </row>
    <row r="187" spans="1:75" x14ac:dyDescent="0.2">
      <c r="A187" s="4" t="s">
        <v>296</v>
      </c>
      <c r="B187" s="20" t="s">
        <v>297</v>
      </c>
      <c r="C187" s="2">
        <v>13656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910.4</v>
      </c>
      <c r="J187" s="2">
        <v>0</v>
      </c>
      <c r="K187" s="2">
        <v>0</v>
      </c>
      <c r="L187" s="2">
        <v>200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1016</v>
      </c>
      <c r="T187" s="2">
        <v>0</v>
      </c>
      <c r="U187" s="2">
        <v>0</v>
      </c>
      <c r="V187" s="2">
        <v>684</v>
      </c>
      <c r="W187" s="2">
        <v>425.1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16891.5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2095.59</v>
      </c>
      <c r="AP187" s="2">
        <v>0</v>
      </c>
      <c r="AQ187" s="2">
        <v>2095.59</v>
      </c>
      <c r="AR187" s="2">
        <v>0</v>
      </c>
      <c r="AS187" s="2">
        <v>0</v>
      </c>
      <c r="AT187" s="2">
        <v>136.56</v>
      </c>
      <c r="AU187" s="2">
        <v>0</v>
      </c>
      <c r="AV187" s="2">
        <v>1570.44</v>
      </c>
      <c r="AW187" s="2">
        <v>4398.16</v>
      </c>
      <c r="AX187" s="2">
        <v>0</v>
      </c>
      <c r="AY187" s="2">
        <v>0</v>
      </c>
      <c r="AZ187" s="2">
        <v>0</v>
      </c>
      <c r="BA187" s="2">
        <v>0</v>
      </c>
      <c r="BB187" s="2">
        <v>0.27</v>
      </c>
      <c r="BC187" s="2">
        <v>0</v>
      </c>
      <c r="BD187" s="2">
        <v>0</v>
      </c>
      <c r="BE187" s="2">
        <v>0</v>
      </c>
      <c r="BF187" s="2">
        <v>0</v>
      </c>
      <c r="BG187" s="2">
        <v>828.48</v>
      </c>
      <c r="BH187" s="2">
        <v>0</v>
      </c>
      <c r="BI187" s="2">
        <v>0</v>
      </c>
      <c r="BJ187" s="2">
        <v>0</v>
      </c>
      <c r="BK187" s="2">
        <v>0</v>
      </c>
      <c r="BL187" s="2">
        <v>9029.5</v>
      </c>
      <c r="BM187" s="2">
        <v>7862</v>
      </c>
      <c r="BN187" s="2">
        <v>0</v>
      </c>
      <c r="BO187" s="2">
        <v>0</v>
      </c>
      <c r="BP187" s="2">
        <v>1018.27</v>
      </c>
      <c r="BQ187" s="2">
        <v>400.27</v>
      </c>
      <c r="BR187" s="2">
        <v>0</v>
      </c>
      <c r="BS187" s="2">
        <v>1998.94</v>
      </c>
      <c r="BT187" s="2">
        <v>0</v>
      </c>
      <c r="BU187" s="2">
        <v>0</v>
      </c>
      <c r="BV187" s="2">
        <v>0</v>
      </c>
      <c r="BW187" s="2">
        <v>2399.21</v>
      </c>
    </row>
    <row r="188" spans="1:75" x14ac:dyDescent="0.2">
      <c r="A188" s="4" t="s">
        <v>298</v>
      </c>
      <c r="B188" s="20" t="s">
        <v>299</v>
      </c>
      <c r="C188" s="2">
        <v>13125</v>
      </c>
      <c r="D188" s="2">
        <v>0</v>
      </c>
      <c r="E188" s="2">
        <v>0</v>
      </c>
      <c r="F188" s="2">
        <v>0</v>
      </c>
      <c r="G188" s="2">
        <v>0</v>
      </c>
      <c r="H188" s="2">
        <v>3186.4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1016</v>
      </c>
      <c r="T188" s="2">
        <v>0</v>
      </c>
      <c r="U188" s="2">
        <v>0</v>
      </c>
      <c r="V188" s="2">
        <v>524.4</v>
      </c>
      <c r="W188" s="2">
        <v>283.39999999999998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15467.79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1365.94</v>
      </c>
      <c r="AP188" s="2">
        <v>0</v>
      </c>
      <c r="AQ188" s="2">
        <v>1365.94</v>
      </c>
      <c r="AR188" s="2">
        <v>0</v>
      </c>
      <c r="AS188" s="2">
        <v>0</v>
      </c>
      <c r="AT188" s="2">
        <v>136.56</v>
      </c>
      <c r="AU188" s="2">
        <v>0</v>
      </c>
      <c r="AV188" s="2">
        <v>1570.44</v>
      </c>
      <c r="AW188" s="2">
        <v>6394</v>
      </c>
      <c r="AX188" s="2">
        <v>0</v>
      </c>
      <c r="AY188" s="2">
        <v>0</v>
      </c>
      <c r="AZ188" s="2">
        <v>0</v>
      </c>
      <c r="BA188" s="2">
        <v>0</v>
      </c>
      <c r="BB188" s="2">
        <v>0.35</v>
      </c>
      <c r="BC188" s="2">
        <v>0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9467.2900000000009</v>
      </c>
      <c r="BM188" s="2">
        <v>6000.5</v>
      </c>
      <c r="BN188" s="2">
        <v>0</v>
      </c>
      <c r="BO188" s="2">
        <v>0</v>
      </c>
      <c r="BP188" s="2">
        <v>687.92</v>
      </c>
      <c r="BQ188" s="2">
        <v>336.35</v>
      </c>
      <c r="BR188" s="2">
        <v>0</v>
      </c>
      <c r="BS188" s="2">
        <v>1299.33</v>
      </c>
      <c r="BT188" s="2">
        <v>0</v>
      </c>
      <c r="BU188" s="2">
        <v>0</v>
      </c>
      <c r="BV188" s="2">
        <v>0</v>
      </c>
      <c r="BW188" s="2">
        <v>1635.68</v>
      </c>
    </row>
    <row r="189" spans="1:75" x14ac:dyDescent="0.2">
      <c r="A189" s="4" t="s">
        <v>510</v>
      </c>
      <c r="B189" s="20" t="s">
        <v>511</v>
      </c>
      <c r="C189" s="2">
        <v>13656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903</v>
      </c>
      <c r="T189" s="2">
        <v>0</v>
      </c>
      <c r="U189" s="2">
        <v>0</v>
      </c>
      <c r="V189" s="2">
        <v>530.70000000000005</v>
      </c>
      <c r="W189" s="2">
        <v>283.39999999999998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14391.23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1651.76</v>
      </c>
      <c r="AP189" s="2">
        <v>0</v>
      </c>
      <c r="AQ189" s="2">
        <v>1651.76</v>
      </c>
      <c r="AR189" s="2">
        <v>0</v>
      </c>
      <c r="AS189" s="2">
        <v>0</v>
      </c>
      <c r="AT189" s="2">
        <v>131.26</v>
      </c>
      <c r="AU189" s="2">
        <v>0</v>
      </c>
      <c r="AV189" s="2">
        <v>1509.38</v>
      </c>
      <c r="AW189" s="2">
        <v>3256.36</v>
      </c>
      <c r="AX189" s="2">
        <v>0</v>
      </c>
      <c r="AY189" s="2">
        <v>0</v>
      </c>
      <c r="AZ189" s="2">
        <v>0</v>
      </c>
      <c r="BA189" s="2">
        <v>0</v>
      </c>
      <c r="BB189" s="45">
        <v>-0.03</v>
      </c>
      <c r="BC189" s="2">
        <v>0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6548.73</v>
      </c>
      <c r="BM189" s="2">
        <v>7842.5</v>
      </c>
      <c r="BN189" s="2">
        <v>0</v>
      </c>
      <c r="BO189" s="2">
        <v>0</v>
      </c>
      <c r="BP189" s="2">
        <v>908.56</v>
      </c>
      <c r="BQ189" s="2">
        <v>312.83999999999997</v>
      </c>
      <c r="BR189" s="2">
        <v>0</v>
      </c>
      <c r="BS189" s="2">
        <v>1675.03</v>
      </c>
      <c r="BT189" s="2">
        <v>0</v>
      </c>
      <c r="BU189" s="2">
        <v>0</v>
      </c>
      <c r="BV189" s="2">
        <v>0</v>
      </c>
      <c r="BW189" s="2">
        <v>1987.87</v>
      </c>
    </row>
    <row r="190" spans="1:75" x14ac:dyDescent="0.2">
      <c r="A190" s="4" t="s">
        <v>300</v>
      </c>
      <c r="B190" s="20" t="s">
        <v>301</v>
      </c>
      <c r="C190" s="2">
        <v>13656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200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1016</v>
      </c>
      <c r="T190" s="2">
        <v>0</v>
      </c>
      <c r="U190" s="2">
        <v>0</v>
      </c>
      <c r="V190" s="2">
        <v>684</v>
      </c>
      <c r="W190" s="2">
        <v>283.39999999999998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15822.33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1957.45</v>
      </c>
      <c r="AP190" s="2">
        <v>0</v>
      </c>
      <c r="AQ190" s="2">
        <v>1957.45</v>
      </c>
      <c r="AR190" s="2">
        <v>0</v>
      </c>
      <c r="AS190" s="2">
        <v>0</v>
      </c>
      <c r="AT190" s="2">
        <v>136.56</v>
      </c>
      <c r="AU190" s="2">
        <v>0</v>
      </c>
      <c r="AV190" s="2">
        <v>1570.44</v>
      </c>
      <c r="AW190" s="2">
        <v>5596</v>
      </c>
      <c r="AX190" s="2">
        <v>0</v>
      </c>
      <c r="AY190" s="2">
        <v>0</v>
      </c>
      <c r="AZ190" s="2">
        <v>0</v>
      </c>
      <c r="BA190" s="2">
        <v>0</v>
      </c>
      <c r="BB190" s="2">
        <v>0.12</v>
      </c>
      <c r="BC190" s="2">
        <v>0</v>
      </c>
      <c r="BD190" s="2">
        <v>0</v>
      </c>
      <c r="BE190" s="2">
        <v>0</v>
      </c>
      <c r="BF190" s="2">
        <v>0</v>
      </c>
      <c r="BG190" s="2">
        <v>539.26</v>
      </c>
      <c r="BH190" s="2">
        <v>0</v>
      </c>
      <c r="BI190" s="2">
        <v>0</v>
      </c>
      <c r="BJ190" s="2">
        <v>0</v>
      </c>
      <c r="BK190" s="2">
        <v>0</v>
      </c>
      <c r="BL190" s="2">
        <v>9799.83</v>
      </c>
      <c r="BM190" s="2">
        <v>6022.5</v>
      </c>
      <c r="BN190" s="2">
        <v>0</v>
      </c>
      <c r="BO190" s="2">
        <v>0</v>
      </c>
      <c r="BP190" s="2">
        <v>927.19</v>
      </c>
      <c r="BQ190" s="2">
        <v>336.35</v>
      </c>
      <c r="BR190" s="2">
        <v>0</v>
      </c>
      <c r="BS190" s="2">
        <v>1751.27</v>
      </c>
      <c r="BT190" s="2">
        <v>0</v>
      </c>
      <c r="BU190" s="2">
        <v>0</v>
      </c>
      <c r="BV190" s="2">
        <v>0</v>
      </c>
      <c r="BW190" s="2">
        <v>2087.62</v>
      </c>
    </row>
    <row r="191" spans="1:75" x14ac:dyDescent="0.2">
      <c r="A191" s="4" t="s">
        <v>302</v>
      </c>
      <c r="B191" s="20" t="s">
        <v>303</v>
      </c>
      <c r="C191" s="2">
        <v>13656</v>
      </c>
      <c r="D191" s="2">
        <v>0</v>
      </c>
      <c r="E191" s="2">
        <v>0</v>
      </c>
      <c r="F191" s="2">
        <v>0</v>
      </c>
      <c r="G191" s="2">
        <v>0</v>
      </c>
      <c r="H191" s="2">
        <v>910.4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1016</v>
      </c>
      <c r="T191" s="2">
        <v>0</v>
      </c>
      <c r="U191" s="2">
        <v>0</v>
      </c>
      <c r="V191" s="2">
        <v>684</v>
      </c>
      <c r="W191" s="2">
        <v>283.39999999999998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16549.8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1918.38</v>
      </c>
      <c r="AP191" s="2">
        <v>0</v>
      </c>
      <c r="AQ191" s="2">
        <v>1918.38</v>
      </c>
      <c r="AR191" s="2">
        <v>0</v>
      </c>
      <c r="AS191" s="2">
        <v>0</v>
      </c>
      <c r="AT191" s="2">
        <v>136.56</v>
      </c>
      <c r="AU191" s="2">
        <v>0</v>
      </c>
      <c r="AV191" s="2">
        <v>1570.44</v>
      </c>
      <c r="AW191" s="2">
        <v>6828</v>
      </c>
      <c r="AX191" s="2">
        <v>0</v>
      </c>
      <c r="AY191" s="2">
        <v>0</v>
      </c>
      <c r="AZ191" s="2">
        <v>0</v>
      </c>
      <c r="BA191" s="2">
        <v>0</v>
      </c>
      <c r="BB191" s="45">
        <v>-0.38</v>
      </c>
      <c r="BC191" s="2">
        <v>0</v>
      </c>
      <c r="BD191" s="2">
        <v>0</v>
      </c>
      <c r="BE191" s="2">
        <v>0</v>
      </c>
      <c r="BF191" s="2">
        <v>0</v>
      </c>
      <c r="BG191" s="2">
        <v>1380.8</v>
      </c>
      <c r="BH191" s="2">
        <v>0</v>
      </c>
      <c r="BI191" s="2">
        <v>0</v>
      </c>
      <c r="BJ191" s="2">
        <v>0</v>
      </c>
      <c r="BK191" s="2">
        <v>0</v>
      </c>
      <c r="BL191" s="2">
        <v>11833.8</v>
      </c>
      <c r="BM191" s="2">
        <v>4716</v>
      </c>
      <c r="BN191" s="2">
        <v>0</v>
      </c>
      <c r="BO191" s="2">
        <v>0</v>
      </c>
      <c r="BP191" s="2">
        <v>927.19</v>
      </c>
      <c r="BQ191" s="2">
        <v>336.35</v>
      </c>
      <c r="BR191" s="2">
        <v>0</v>
      </c>
      <c r="BS191" s="2">
        <v>1751.27</v>
      </c>
      <c r="BT191" s="2">
        <v>0</v>
      </c>
      <c r="BU191" s="2">
        <v>0</v>
      </c>
      <c r="BV191" s="2">
        <v>0</v>
      </c>
      <c r="BW191" s="2">
        <v>2087.62</v>
      </c>
    </row>
    <row r="192" spans="1:75" x14ac:dyDescent="0.2">
      <c r="A192" s="4" t="s">
        <v>304</v>
      </c>
      <c r="B192" s="20" t="s">
        <v>305</v>
      </c>
      <c r="C192" s="2">
        <v>13656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1820.8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1016</v>
      </c>
      <c r="T192" s="2">
        <v>0</v>
      </c>
      <c r="U192" s="2">
        <v>0</v>
      </c>
      <c r="V192" s="2">
        <v>684</v>
      </c>
      <c r="W192" s="2">
        <v>283.39999999999998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17460.2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2126.8200000000002</v>
      </c>
      <c r="AP192" s="2">
        <v>0</v>
      </c>
      <c r="AQ192" s="2">
        <v>2126.8200000000002</v>
      </c>
      <c r="AR192" s="2">
        <v>0</v>
      </c>
      <c r="AS192" s="2">
        <v>0</v>
      </c>
      <c r="AT192" s="2">
        <v>136.56</v>
      </c>
      <c r="AU192" s="2">
        <v>0</v>
      </c>
      <c r="AV192" s="2">
        <v>1570.44</v>
      </c>
      <c r="AW192" s="2">
        <v>3888</v>
      </c>
      <c r="AX192" s="2">
        <v>0</v>
      </c>
      <c r="AY192" s="2">
        <v>0</v>
      </c>
      <c r="AZ192" s="2">
        <v>0</v>
      </c>
      <c r="BA192" s="2">
        <v>0</v>
      </c>
      <c r="BB192" s="45">
        <v>-0.32</v>
      </c>
      <c r="BC192" s="2">
        <v>0</v>
      </c>
      <c r="BD192" s="2">
        <v>0</v>
      </c>
      <c r="BE192" s="2">
        <v>0</v>
      </c>
      <c r="BF192" s="2">
        <v>0</v>
      </c>
      <c r="BG192" s="2">
        <v>1013.2</v>
      </c>
      <c r="BH192" s="2">
        <v>0</v>
      </c>
      <c r="BI192" s="2">
        <v>0</v>
      </c>
      <c r="BJ192" s="2">
        <v>0</v>
      </c>
      <c r="BK192" s="2">
        <v>0</v>
      </c>
      <c r="BL192" s="2">
        <v>8734.7000000000007</v>
      </c>
      <c r="BM192" s="2">
        <v>8725.5</v>
      </c>
      <c r="BN192" s="2">
        <v>0</v>
      </c>
      <c r="BO192" s="2">
        <v>0</v>
      </c>
      <c r="BP192" s="2">
        <v>1013.51</v>
      </c>
      <c r="BQ192" s="2">
        <v>396.93</v>
      </c>
      <c r="BR192" s="2">
        <v>0</v>
      </c>
      <c r="BS192" s="2">
        <v>1986</v>
      </c>
      <c r="BT192" s="2">
        <v>0</v>
      </c>
      <c r="BU192" s="2">
        <v>0</v>
      </c>
      <c r="BV192" s="2">
        <v>0</v>
      </c>
      <c r="BW192" s="2">
        <v>2382.9299999999998</v>
      </c>
    </row>
    <row r="193" spans="1:75" x14ac:dyDescent="0.2">
      <c r="A193" s="4" t="s">
        <v>306</v>
      </c>
      <c r="B193" s="20" t="s">
        <v>307</v>
      </c>
      <c r="C193" s="2">
        <v>13125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1016</v>
      </c>
      <c r="T193" s="2">
        <v>0</v>
      </c>
      <c r="U193" s="2">
        <v>0</v>
      </c>
      <c r="V193" s="2">
        <v>684</v>
      </c>
      <c r="W193" s="2">
        <v>283.39999999999998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15639.4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1918.38</v>
      </c>
      <c r="AP193" s="2">
        <v>0</v>
      </c>
      <c r="AQ193" s="2">
        <v>1918.38</v>
      </c>
      <c r="AR193" s="2">
        <v>0</v>
      </c>
      <c r="AS193" s="2">
        <v>0</v>
      </c>
      <c r="AT193" s="2">
        <v>136.56</v>
      </c>
      <c r="AU193" s="2">
        <v>0</v>
      </c>
      <c r="AV193" s="2">
        <v>1570.44</v>
      </c>
      <c r="AW193" s="2">
        <v>2692</v>
      </c>
      <c r="AX193" s="2">
        <v>0</v>
      </c>
      <c r="AY193" s="2">
        <v>0</v>
      </c>
      <c r="AZ193" s="2">
        <v>0</v>
      </c>
      <c r="BA193" s="2">
        <v>0</v>
      </c>
      <c r="BB193" s="2">
        <v>0.02</v>
      </c>
      <c r="BC193" s="2">
        <v>0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6317.4</v>
      </c>
      <c r="BM193" s="2">
        <v>9322</v>
      </c>
      <c r="BN193" s="2">
        <v>0</v>
      </c>
      <c r="BO193" s="2">
        <v>0</v>
      </c>
      <c r="BP193" s="2">
        <v>927.19</v>
      </c>
      <c r="BQ193" s="2">
        <v>336.35</v>
      </c>
      <c r="BR193" s="2">
        <v>0</v>
      </c>
      <c r="BS193" s="2">
        <v>1751.27</v>
      </c>
      <c r="BT193" s="2">
        <v>0</v>
      </c>
      <c r="BU193" s="2">
        <v>0</v>
      </c>
      <c r="BV193" s="2">
        <v>0</v>
      </c>
      <c r="BW193" s="2">
        <v>2087.62</v>
      </c>
    </row>
    <row r="194" spans="1:75" x14ac:dyDescent="0.2">
      <c r="A194" s="4" t="s">
        <v>308</v>
      </c>
      <c r="B194" s="20" t="s">
        <v>309</v>
      </c>
      <c r="C194" s="2">
        <v>13125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1750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903</v>
      </c>
      <c r="T194" s="2">
        <v>0</v>
      </c>
      <c r="U194" s="2">
        <v>0</v>
      </c>
      <c r="V194" s="2">
        <v>549</v>
      </c>
      <c r="W194" s="2">
        <v>283.39999999999998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16603.72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1943.88</v>
      </c>
      <c r="AP194" s="2">
        <v>0</v>
      </c>
      <c r="AQ194" s="2">
        <v>1943.88</v>
      </c>
      <c r="AR194" s="2">
        <v>0</v>
      </c>
      <c r="AS194" s="2">
        <v>0</v>
      </c>
      <c r="AT194" s="2">
        <v>131.26</v>
      </c>
      <c r="AU194" s="2">
        <v>0</v>
      </c>
      <c r="AV194" s="2">
        <v>1509.38</v>
      </c>
      <c r="AW194" s="2">
        <v>5368</v>
      </c>
      <c r="AX194" s="2">
        <v>0</v>
      </c>
      <c r="AY194" s="2">
        <v>0</v>
      </c>
      <c r="AZ194" s="2">
        <v>0</v>
      </c>
      <c r="BA194" s="2">
        <v>0</v>
      </c>
      <c r="BB194" s="45">
        <v>-0.3</v>
      </c>
      <c r="BC194" s="2">
        <v>0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8952.2199999999993</v>
      </c>
      <c r="BM194" s="2">
        <v>7651.5</v>
      </c>
      <c r="BN194" s="2">
        <v>0</v>
      </c>
      <c r="BO194" s="2">
        <v>0</v>
      </c>
      <c r="BP194" s="2">
        <v>908.56</v>
      </c>
      <c r="BQ194" s="2">
        <v>323.27</v>
      </c>
      <c r="BR194" s="2">
        <v>0</v>
      </c>
      <c r="BS194" s="2">
        <v>1700.58</v>
      </c>
      <c r="BT194" s="2">
        <v>0</v>
      </c>
      <c r="BU194" s="2">
        <v>0</v>
      </c>
      <c r="BV194" s="2">
        <v>0</v>
      </c>
      <c r="BW194" s="2">
        <v>2023.85</v>
      </c>
    </row>
    <row r="195" spans="1:75" x14ac:dyDescent="0.2">
      <c r="A195" s="4" t="s">
        <v>310</v>
      </c>
      <c r="B195" s="20" t="s">
        <v>311</v>
      </c>
      <c r="C195" s="2">
        <v>13656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903</v>
      </c>
      <c r="T195" s="2">
        <v>0</v>
      </c>
      <c r="U195" s="2">
        <v>0</v>
      </c>
      <c r="V195" s="2">
        <v>530.70000000000005</v>
      </c>
      <c r="W195" s="2">
        <v>283.39999999999998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14404.6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1654.62</v>
      </c>
      <c r="AP195" s="2">
        <v>0</v>
      </c>
      <c r="AQ195" s="2">
        <v>1654.62</v>
      </c>
      <c r="AR195" s="2">
        <v>0</v>
      </c>
      <c r="AS195" s="2">
        <v>0</v>
      </c>
      <c r="AT195" s="2">
        <v>125.26</v>
      </c>
      <c r="AU195" s="2">
        <v>0</v>
      </c>
      <c r="AV195" s="2">
        <v>1509.38</v>
      </c>
      <c r="AW195" s="2">
        <v>2268.36</v>
      </c>
      <c r="AX195" s="2">
        <v>0</v>
      </c>
      <c r="AY195" s="2">
        <v>0</v>
      </c>
      <c r="AZ195" s="2">
        <v>0</v>
      </c>
      <c r="BA195" s="2">
        <v>0</v>
      </c>
      <c r="BB195" s="45">
        <v>-0.02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5557.6</v>
      </c>
      <c r="BM195" s="2">
        <v>8847</v>
      </c>
      <c r="BN195" s="2">
        <v>0</v>
      </c>
      <c r="BO195" s="2">
        <v>0</v>
      </c>
      <c r="BP195" s="2">
        <v>933.31</v>
      </c>
      <c r="BQ195" s="2">
        <v>329.66</v>
      </c>
      <c r="BR195" s="2">
        <v>0</v>
      </c>
      <c r="BS195" s="2">
        <v>1740.97</v>
      </c>
      <c r="BT195" s="2">
        <v>0</v>
      </c>
      <c r="BU195" s="2">
        <v>0</v>
      </c>
      <c r="BV195" s="2">
        <v>0</v>
      </c>
      <c r="BW195" s="2">
        <v>2070.63</v>
      </c>
    </row>
    <row r="196" spans="1:75" x14ac:dyDescent="0.2">
      <c r="A196" s="4" t="s">
        <v>312</v>
      </c>
      <c r="B196" s="20" t="s">
        <v>313</v>
      </c>
      <c r="C196" s="2">
        <v>13656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400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1016</v>
      </c>
      <c r="T196" s="2">
        <v>0</v>
      </c>
      <c r="U196" s="2">
        <v>0</v>
      </c>
      <c r="V196" s="2">
        <v>684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15756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1943.28</v>
      </c>
      <c r="AP196" s="2">
        <v>0</v>
      </c>
      <c r="AQ196" s="2">
        <v>1943.28</v>
      </c>
      <c r="AR196" s="2">
        <v>0</v>
      </c>
      <c r="AS196" s="2">
        <v>0</v>
      </c>
      <c r="AT196" s="2">
        <v>136.56</v>
      </c>
      <c r="AU196" s="2">
        <v>0</v>
      </c>
      <c r="AV196" s="2">
        <v>1570.44</v>
      </c>
      <c r="AW196" s="2">
        <v>5050</v>
      </c>
      <c r="AX196" s="2">
        <v>0</v>
      </c>
      <c r="AY196" s="2">
        <v>0</v>
      </c>
      <c r="AZ196" s="2">
        <v>0</v>
      </c>
      <c r="BA196" s="2">
        <v>0</v>
      </c>
      <c r="BB196" s="2">
        <v>0.32</v>
      </c>
      <c r="BC196" s="2">
        <v>0</v>
      </c>
      <c r="BD196" s="2">
        <v>0</v>
      </c>
      <c r="BE196" s="2">
        <v>0</v>
      </c>
      <c r="BF196" s="2">
        <v>0</v>
      </c>
      <c r="BG196" s="2">
        <v>1524.4</v>
      </c>
      <c r="BH196" s="2">
        <v>0</v>
      </c>
      <c r="BI196" s="2">
        <v>0</v>
      </c>
      <c r="BJ196" s="2">
        <v>0</v>
      </c>
      <c r="BK196" s="2">
        <v>0</v>
      </c>
      <c r="BL196" s="2">
        <v>10225</v>
      </c>
      <c r="BM196" s="2">
        <v>5531</v>
      </c>
      <c r="BN196" s="2">
        <v>0</v>
      </c>
      <c r="BO196" s="2">
        <v>0</v>
      </c>
      <c r="BP196" s="2">
        <v>927.19</v>
      </c>
      <c r="BQ196" s="2">
        <v>336.35</v>
      </c>
      <c r="BR196" s="2">
        <v>0</v>
      </c>
      <c r="BS196" s="2">
        <v>1751.27</v>
      </c>
      <c r="BT196" s="2">
        <v>0</v>
      </c>
      <c r="BU196" s="2">
        <v>0</v>
      </c>
      <c r="BV196" s="2">
        <v>0</v>
      </c>
      <c r="BW196" s="2">
        <v>2087.62</v>
      </c>
    </row>
    <row r="197" spans="1:75" x14ac:dyDescent="0.2">
      <c r="A197" s="4" t="s">
        <v>314</v>
      </c>
      <c r="B197" s="20" t="s">
        <v>315</v>
      </c>
      <c r="C197" s="2">
        <v>13656</v>
      </c>
      <c r="D197" s="2">
        <v>0</v>
      </c>
      <c r="E197" s="2">
        <v>0</v>
      </c>
      <c r="F197" s="2">
        <v>0</v>
      </c>
      <c r="G197" s="2">
        <v>0</v>
      </c>
      <c r="H197" s="2">
        <v>10469.6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1016</v>
      </c>
      <c r="T197" s="2">
        <v>0</v>
      </c>
      <c r="U197" s="2">
        <v>0</v>
      </c>
      <c r="V197" s="2">
        <v>159.6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14831.6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1745.83</v>
      </c>
      <c r="AP197" s="2">
        <v>0</v>
      </c>
      <c r="AQ197" s="2">
        <v>1745.83</v>
      </c>
      <c r="AR197" s="2">
        <v>0</v>
      </c>
      <c r="AS197" s="2">
        <v>0</v>
      </c>
      <c r="AT197" s="2">
        <v>130.56</v>
      </c>
      <c r="AU197" s="2">
        <v>0</v>
      </c>
      <c r="AV197" s="2">
        <v>1570.44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45">
        <v>-0.23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3446.6</v>
      </c>
      <c r="BM197" s="2">
        <v>11385</v>
      </c>
      <c r="BN197" s="2">
        <v>0</v>
      </c>
      <c r="BO197" s="2">
        <v>0</v>
      </c>
      <c r="BP197" s="2">
        <v>227.19</v>
      </c>
      <c r="BQ197" s="2">
        <v>391.75</v>
      </c>
      <c r="BR197" s="2">
        <v>0</v>
      </c>
      <c r="BS197" s="2">
        <v>443.91</v>
      </c>
      <c r="BT197" s="2">
        <v>0</v>
      </c>
      <c r="BU197" s="2">
        <v>0</v>
      </c>
      <c r="BV197" s="2">
        <v>0</v>
      </c>
      <c r="BW197" s="2">
        <v>835.66</v>
      </c>
    </row>
    <row r="198" spans="1:75" x14ac:dyDescent="0.2">
      <c r="A198" s="4" t="s">
        <v>316</v>
      </c>
      <c r="B198" s="20" t="s">
        <v>317</v>
      </c>
      <c r="C198" s="2">
        <v>13656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200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1016</v>
      </c>
      <c r="T198" s="2">
        <v>0</v>
      </c>
      <c r="U198" s="2">
        <v>0</v>
      </c>
      <c r="V198" s="2">
        <v>684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15556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1900.56</v>
      </c>
      <c r="AP198" s="2">
        <v>0</v>
      </c>
      <c r="AQ198" s="2">
        <v>1900.56</v>
      </c>
      <c r="AR198" s="2">
        <v>0</v>
      </c>
      <c r="AS198" s="2">
        <v>0</v>
      </c>
      <c r="AT198" s="2">
        <v>130.56</v>
      </c>
      <c r="AU198" s="2">
        <v>0</v>
      </c>
      <c r="AV198" s="2">
        <v>1570.44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45">
        <v>-0.06</v>
      </c>
      <c r="BC198" s="2">
        <v>0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3601.5</v>
      </c>
      <c r="BM198" s="2">
        <v>11954.5</v>
      </c>
      <c r="BN198" s="2">
        <v>0</v>
      </c>
      <c r="BO198" s="2">
        <v>0</v>
      </c>
      <c r="BP198" s="2">
        <v>927.19</v>
      </c>
      <c r="BQ198" s="2">
        <v>336.35</v>
      </c>
      <c r="BR198" s="2">
        <v>0</v>
      </c>
      <c r="BS198" s="2">
        <v>1751.27</v>
      </c>
      <c r="BT198" s="2">
        <v>0</v>
      </c>
      <c r="BU198" s="2">
        <v>0</v>
      </c>
      <c r="BV198" s="2">
        <v>0</v>
      </c>
      <c r="BW198" s="2">
        <v>2087.62</v>
      </c>
    </row>
    <row r="199" spans="1:75" x14ac:dyDescent="0.2">
      <c r="A199" s="4" t="s">
        <v>318</v>
      </c>
      <c r="B199" s="20" t="s">
        <v>319</v>
      </c>
      <c r="C199" s="2">
        <v>13656</v>
      </c>
      <c r="D199" s="2">
        <v>0</v>
      </c>
      <c r="E199" s="2">
        <v>0</v>
      </c>
      <c r="F199" s="2">
        <v>0</v>
      </c>
      <c r="G199" s="2">
        <v>0</v>
      </c>
      <c r="H199" s="2">
        <v>3186.4</v>
      </c>
      <c r="I199" s="2">
        <v>910.4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1016</v>
      </c>
      <c r="T199" s="2">
        <v>0</v>
      </c>
      <c r="U199" s="2">
        <v>0</v>
      </c>
      <c r="V199" s="2">
        <v>524.4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16106.8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1927.98</v>
      </c>
      <c r="AP199" s="2">
        <v>0</v>
      </c>
      <c r="AQ199" s="2">
        <v>1927.98</v>
      </c>
      <c r="AR199" s="2">
        <v>0</v>
      </c>
      <c r="AS199" s="2">
        <v>0</v>
      </c>
      <c r="AT199" s="2">
        <v>136.56</v>
      </c>
      <c r="AU199" s="2">
        <v>0</v>
      </c>
      <c r="AV199" s="2">
        <v>1570.44</v>
      </c>
      <c r="AW199" s="2">
        <v>2451.1999999999998</v>
      </c>
      <c r="AX199" s="2">
        <v>0</v>
      </c>
      <c r="AY199" s="2">
        <v>0</v>
      </c>
      <c r="AZ199" s="2">
        <v>0</v>
      </c>
      <c r="BA199" s="2">
        <v>0</v>
      </c>
      <c r="BB199" s="2">
        <v>0.12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6086.3</v>
      </c>
      <c r="BM199" s="2">
        <v>10020.5</v>
      </c>
      <c r="BN199" s="2">
        <v>0</v>
      </c>
      <c r="BO199" s="2">
        <v>0</v>
      </c>
      <c r="BP199" s="2">
        <v>687.92</v>
      </c>
      <c r="BQ199" s="2">
        <v>336.35</v>
      </c>
      <c r="BR199" s="2">
        <v>0</v>
      </c>
      <c r="BS199" s="2">
        <v>1299.33</v>
      </c>
      <c r="BT199" s="2">
        <v>0</v>
      </c>
      <c r="BU199" s="2">
        <v>0</v>
      </c>
      <c r="BV199" s="2">
        <v>0</v>
      </c>
      <c r="BW199" s="2">
        <v>1635.68</v>
      </c>
    </row>
    <row r="200" spans="1:75" x14ac:dyDescent="0.2">
      <c r="A200" s="4" t="s">
        <v>320</v>
      </c>
      <c r="B200" s="20" t="s">
        <v>321</v>
      </c>
      <c r="C200" s="2">
        <v>13656</v>
      </c>
      <c r="D200" s="2">
        <v>0</v>
      </c>
      <c r="E200" s="2">
        <v>0</v>
      </c>
      <c r="F200" s="2">
        <v>0</v>
      </c>
      <c r="G200" s="2">
        <v>0</v>
      </c>
      <c r="H200" s="2">
        <v>10469.6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1016</v>
      </c>
      <c r="T200" s="2">
        <v>0</v>
      </c>
      <c r="U200" s="2">
        <v>0</v>
      </c>
      <c r="V200" s="2">
        <v>159.6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14831.6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1745.83</v>
      </c>
      <c r="AP200" s="2">
        <v>0</v>
      </c>
      <c r="AQ200" s="2">
        <v>1745.83</v>
      </c>
      <c r="AR200" s="2">
        <v>0</v>
      </c>
      <c r="AS200" s="2">
        <v>0</v>
      </c>
      <c r="AT200" s="2">
        <v>136.56</v>
      </c>
      <c r="AU200" s="2">
        <v>0</v>
      </c>
      <c r="AV200" s="2">
        <v>1570.44</v>
      </c>
      <c r="AW200" s="2">
        <v>2968</v>
      </c>
      <c r="AX200" s="2">
        <v>0</v>
      </c>
      <c r="AY200" s="2">
        <v>0</v>
      </c>
      <c r="AZ200" s="2">
        <v>0</v>
      </c>
      <c r="BA200" s="2">
        <v>0</v>
      </c>
      <c r="BB200" s="2">
        <v>0.27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6421.1</v>
      </c>
      <c r="BM200" s="2">
        <v>8410.5</v>
      </c>
      <c r="BN200" s="2">
        <v>0</v>
      </c>
      <c r="BO200" s="2">
        <v>0</v>
      </c>
      <c r="BP200" s="2">
        <v>209.37</v>
      </c>
      <c r="BQ200" s="2">
        <v>336.35</v>
      </c>
      <c r="BR200" s="2">
        <v>0</v>
      </c>
      <c r="BS200" s="2">
        <v>395.46</v>
      </c>
      <c r="BT200" s="2">
        <v>0</v>
      </c>
      <c r="BU200" s="2">
        <v>0</v>
      </c>
      <c r="BV200" s="2">
        <v>0</v>
      </c>
      <c r="BW200" s="2">
        <v>731.81</v>
      </c>
    </row>
    <row r="201" spans="1:75" x14ac:dyDescent="0.2">
      <c r="A201" s="4" t="s">
        <v>322</v>
      </c>
      <c r="B201" s="20" t="s">
        <v>323</v>
      </c>
      <c r="C201" s="2">
        <v>13656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910.4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1016</v>
      </c>
      <c r="T201" s="2">
        <v>0</v>
      </c>
      <c r="U201" s="2">
        <v>0</v>
      </c>
      <c r="V201" s="2">
        <v>684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16259.45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1960.58</v>
      </c>
      <c r="AP201" s="2">
        <v>0</v>
      </c>
      <c r="AQ201" s="2">
        <v>1960.58</v>
      </c>
      <c r="AR201" s="2">
        <v>0</v>
      </c>
      <c r="AS201" s="2">
        <v>0</v>
      </c>
      <c r="AT201" s="2">
        <v>136.56</v>
      </c>
      <c r="AU201" s="2">
        <v>0</v>
      </c>
      <c r="AV201" s="2">
        <v>1570.44</v>
      </c>
      <c r="AW201" s="2">
        <v>6108</v>
      </c>
      <c r="AX201" s="2">
        <v>0</v>
      </c>
      <c r="AY201" s="2">
        <v>0</v>
      </c>
      <c r="AZ201" s="2">
        <v>0</v>
      </c>
      <c r="BA201" s="2">
        <v>0</v>
      </c>
      <c r="BB201" s="2">
        <v>0.17</v>
      </c>
      <c r="BC201" s="2">
        <v>0</v>
      </c>
      <c r="BD201" s="2">
        <v>0</v>
      </c>
      <c r="BE201" s="2">
        <v>0</v>
      </c>
      <c r="BF201" s="2">
        <v>0</v>
      </c>
      <c r="BG201" s="2">
        <v>1013.2</v>
      </c>
      <c r="BH201" s="2">
        <v>0</v>
      </c>
      <c r="BI201" s="2">
        <v>0</v>
      </c>
      <c r="BJ201" s="2">
        <v>0</v>
      </c>
      <c r="BK201" s="2">
        <v>0</v>
      </c>
      <c r="BL201" s="2">
        <v>10788.95</v>
      </c>
      <c r="BM201" s="2">
        <v>5470.5</v>
      </c>
      <c r="BN201" s="2">
        <v>0</v>
      </c>
      <c r="BO201" s="2">
        <v>0</v>
      </c>
      <c r="BP201" s="2">
        <v>927.19</v>
      </c>
      <c r="BQ201" s="2">
        <v>336.35</v>
      </c>
      <c r="BR201" s="2">
        <v>0</v>
      </c>
      <c r="BS201" s="2">
        <v>1751.27</v>
      </c>
      <c r="BT201" s="2">
        <v>0</v>
      </c>
      <c r="BU201" s="2">
        <v>0</v>
      </c>
      <c r="BV201" s="2">
        <v>0</v>
      </c>
      <c r="BW201" s="2">
        <v>2087.62</v>
      </c>
    </row>
    <row r="202" spans="1:75" x14ac:dyDescent="0.2">
      <c r="A202" s="4" t="s">
        <v>324</v>
      </c>
      <c r="B202" s="20" t="s">
        <v>325</v>
      </c>
      <c r="C202" s="2">
        <v>13656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910.4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1016</v>
      </c>
      <c r="T202" s="2">
        <v>0</v>
      </c>
      <c r="U202" s="2">
        <v>0</v>
      </c>
      <c r="V202" s="2">
        <v>684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16235.42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1955.45</v>
      </c>
      <c r="AP202" s="2">
        <v>0</v>
      </c>
      <c r="AQ202" s="2">
        <v>1955.45</v>
      </c>
      <c r="AR202" s="2">
        <v>0</v>
      </c>
      <c r="AS202" s="2">
        <v>0</v>
      </c>
      <c r="AT202" s="2">
        <v>136.56</v>
      </c>
      <c r="AU202" s="2">
        <v>0</v>
      </c>
      <c r="AV202" s="2">
        <v>1570.44</v>
      </c>
      <c r="AW202" s="2">
        <v>3110</v>
      </c>
      <c r="AX202" s="2">
        <v>0</v>
      </c>
      <c r="AY202" s="2">
        <v>0</v>
      </c>
      <c r="AZ202" s="2">
        <v>0</v>
      </c>
      <c r="BA202" s="2">
        <v>0</v>
      </c>
      <c r="BB202" s="2">
        <v>0.09</v>
      </c>
      <c r="BC202" s="2">
        <v>0</v>
      </c>
      <c r="BD202" s="2">
        <v>0</v>
      </c>
      <c r="BE202" s="2">
        <v>0</v>
      </c>
      <c r="BF202" s="2">
        <v>0</v>
      </c>
      <c r="BG202" s="2">
        <v>3065.38</v>
      </c>
      <c r="BH202" s="2">
        <v>0</v>
      </c>
      <c r="BI202" s="2">
        <v>0</v>
      </c>
      <c r="BJ202" s="2">
        <v>0</v>
      </c>
      <c r="BK202" s="2">
        <v>0</v>
      </c>
      <c r="BL202" s="2">
        <v>9837.92</v>
      </c>
      <c r="BM202" s="2">
        <v>6397.5</v>
      </c>
      <c r="BN202" s="2">
        <v>0</v>
      </c>
      <c r="BO202" s="2">
        <v>0</v>
      </c>
      <c r="BP202" s="2">
        <v>1003.55</v>
      </c>
      <c r="BQ202" s="2">
        <v>389.94</v>
      </c>
      <c r="BR202" s="2">
        <v>0</v>
      </c>
      <c r="BS202" s="2">
        <v>1958.91</v>
      </c>
      <c r="BT202" s="2">
        <v>0</v>
      </c>
      <c r="BU202" s="2">
        <v>0</v>
      </c>
      <c r="BV202" s="2">
        <v>0</v>
      </c>
      <c r="BW202" s="2">
        <v>2348.85</v>
      </c>
    </row>
    <row r="203" spans="1:75" x14ac:dyDescent="0.2">
      <c r="A203" s="4" t="s">
        <v>326</v>
      </c>
      <c r="B203" s="20" t="s">
        <v>327</v>
      </c>
      <c r="C203" s="2">
        <v>13656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910.4</v>
      </c>
      <c r="J203" s="2">
        <v>0</v>
      </c>
      <c r="K203" s="2">
        <v>0</v>
      </c>
      <c r="L203" s="2">
        <v>400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1016</v>
      </c>
      <c r="T203" s="2">
        <v>0</v>
      </c>
      <c r="U203" s="2">
        <v>0</v>
      </c>
      <c r="V203" s="2">
        <v>684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16666.400000000001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2047.51</v>
      </c>
      <c r="AP203" s="2">
        <v>0</v>
      </c>
      <c r="AQ203" s="2">
        <v>2047.51</v>
      </c>
      <c r="AR203" s="2">
        <v>0</v>
      </c>
      <c r="AS203" s="2">
        <v>0</v>
      </c>
      <c r="AT203" s="2">
        <v>136.56</v>
      </c>
      <c r="AU203" s="2">
        <v>0</v>
      </c>
      <c r="AV203" s="2">
        <v>1570.44</v>
      </c>
      <c r="AW203" s="2">
        <v>3110</v>
      </c>
      <c r="AX203" s="2">
        <v>0</v>
      </c>
      <c r="AY203" s="2">
        <v>0</v>
      </c>
      <c r="AZ203" s="2">
        <v>0</v>
      </c>
      <c r="BA203" s="2">
        <v>0</v>
      </c>
      <c r="BB203" s="45">
        <v>-0.31</v>
      </c>
      <c r="BC203" s="2">
        <v>0</v>
      </c>
      <c r="BD203" s="2">
        <v>0</v>
      </c>
      <c r="BE203" s="2">
        <v>0</v>
      </c>
      <c r="BF203" s="2">
        <v>0</v>
      </c>
      <c r="BG203" s="2">
        <v>2071.1999999999998</v>
      </c>
      <c r="BH203" s="2">
        <v>0</v>
      </c>
      <c r="BI203" s="2">
        <v>0</v>
      </c>
      <c r="BJ203" s="2">
        <v>0</v>
      </c>
      <c r="BK203" s="2">
        <v>0</v>
      </c>
      <c r="BL203" s="2">
        <v>8935.4</v>
      </c>
      <c r="BM203" s="2">
        <v>7731</v>
      </c>
      <c r="BN203" s="2">
        <v>0</v>
      </c>
      <c r="BO203" s="2">
        <v>0</v>
      </c>
      <c r="BP203" s="2">
        <v>927.19</v>
      </c>
      <c r="BQ203" s="2">
        <v>336.35</v>
      </c>
      <c r="BR203" s="2">
        <v>0</v>
      </c>
      <c r="BS203" s="2">
        <v>1751.27</v>
      </c>
      <c r="BT203" s="2">
        <v>0</v>
      </c>
      <c r="BU203" s="2">
        <v>0</v>
      </c>
      <c r="BV203" s="2">
        <v>0</v>
      </c>
      <c r="BW203" s="2">
        <v>2087.62</v>
      </c>
    </row>
    <row r="204" spans="1:75" x14ac:dyDescent="0.2">
      <c r="A204" s="4" t="s">
        <v>328</v>
      </c>
      <c r="B204" s="20" t="s">
        <v>329</v>
      </c>
      <c r="C204" s="2">
        <v>13656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910.4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1016</v>
      </c>
      <c r="T204" s="2">
        <v>0</v>
      </c>
      <c r="U204" s="2">
        <v>0</v>
      </c>
      <c r="V204" s="2">
        <v>684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16248.7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1958.28</v>
      </c>
      <c r="AP204" s="2">
        <v>0</v>
      </c>
      <c r="AQ204" s="2">
        <v>1958.28</v>
      </c>
      <c r="AR204" s="2">
        <v>0</v>
      </c>
      <c r="AS204" s="2">
        <v>0</v>
      </c>
      <c r="AT204" s="2">
        <v>136.56</v>
      </c>
      <c r="AU204" s="2">
        <v>0</v>
      </c>
      <c r="AV204" s="2">
        <v>1570.44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0.42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3665.7</v>
      </c>
      <c r="BM204" s="2">
        <v>12583</v>
      </c>
      <c r="BN204" s="2">
        <v>0</v>
      </c>
      <c r="BO204" s="2">
        <v>0</v>
      </c>
      <c r="BP204" s="2">
        <v>927.19</v>
      </c>
      <c r="BQ204" s="2">
        <v>336.35</v>
      </c>
      <c r="BR204" s="2">
        <v>0</v>
      </c>
      <c r="BS204" s="2">
        <v>1751.27</v>
      </c>
      <c r="BT204" s="2">
        <v>0</v>
      </c>
      <c r="BU204" s="2">
        <v>0</v>
      </c>
      <c r="BV204" s="2">
        <v>0</v>
      </c>
      <c r="BW204" s="2">
        <v>2087.62</v>
      </c>
    </row>
    <row r="205" spans="1:75" x14ac:dyDescent="0.2">
      <c r="A205" s="4" t="s">
        <v>330</v>
      </c>
      <c r="B205" s="20" t="s">
        <v>331</v>
      </c>
      <c r="C205" s="2">
        <v>13656</v>
      </c>
      <c r="D205" s="2">
        <v>0</v>
      </c>
      <c r="E205" s="2">
        <v>0</v>
      </c>
      <c r="F205" s="2">
        <v>0</v>
      </c>
      <c r="G205" s="2">
        <v>0</v>
      </c>
      <c r="H205" s="2">
        <v>13656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1016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14672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1711.74</v>
      </c>
      <c r="AP205" s="2">
        <v>0</v>
      </c>
      <c r="AQ205" s="2">
        <v>1711.74</v>
      </c>
      <c r="AR205" s="2">
        <v>0</v>
      </c>
      <c r="AS205" s="2">
        <v>0</v>
      </c>
      <c r="AT205" s="2">
        <v>136.56</v>
      </c>
      <c r="AU205" s="2">
        <v>0</v>
      </c>
      <c r="AV205" s="2">
        <v>1570.44</v>
      </c>
      <c r="AW205" s="2">
        <v>3252</v>
      </c>
      <c r="AX205" s="2">
        <v>0</v>
      </c>
      <c r="AY205" s="2">
        <v>0</v>
      </c>
      <c r="AZ205" s="2">
        <v>0</v>
      </c>
      <c r="BA205" s="2">
        <v>0</v>
      </c>
      <c r="BB205" s="2">
        <v>0.28000000000000003</v>
      </c>
      <c r="BC205" s="2">
        <v>0</v>
      </c>
      <c r="BD205" s="2">
        <v>0</v>
      </c>
      <c r="BE205" s="2">
        <v>0</v>
      </c>
      <c r="BF205" s="2">
        <v>0</v>
      </c>
      <c r="BG205" s="2">
        <v>675.48</v>
      </c>
      <c r="BH205" s="2">
        <v>0</v>
      </c>
      <c r="BI205" s="2">
        <v>0</v>
      </c>
      <c r="BJ205" s="2">
        <v>0</v>
      </c>
      <c r="BK205" s="2">
        <v>0</v>
      </c>
      <c r="BL205" s="2">
        <v>7346.5</v>
      </c>
      <c r="BM205" s="2">
        <v>7325.5</v>
      </c>
      <c r="BN205" s="2">
        <v>0</v>
      </c>
      <c r="BO205" s="2">
        <v>0</v>
      </c>
      <c r="BP205" s="2">
        <v>0</v>
      </c>
      <c r="BQ205" s="2">
        <v>336.35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336.35</v>
      </c>
    </row>
    <row r="206" spans="1:75" x14ac:dyDescent="0.2">
      <c r="A206" s="4" t="s">
        <v>332</v>
      </c>
      <c r="B206" s="20" t="s">
        <v>333</v>
      </c>
      <c r="C206" s="2">
        <v>15333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843.86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915</v>
      </c>
      <c r="T206" s="2">
        <v>0</v>
      </c>
      <c r="U206" s="2">
        <v>0</v>
      </c>
      <c r="V206" s="2">
        <v>616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15022.21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1696.42</v>
      </c>
      <c r="AP206" s="2">
        <v>0</v>
      </c>
      <c r="AQ206" s="2">
        <v>1696.42</v>
      </c>
      <c r="AR206" s="2">
        <v>0</v>
      </c>
      <c r="AS206" s="2">
        <v>0</v>
      </c>
      <c r="AT206" s="2">
        <v>126.58</v>
      </c>
      <c r="AU206" s="2">
        <v>0</v>
      </c>
      <c r="AV206" s="2">
        <v>1455.66</v>
      </c>
      <c r="AW206" s="2">
        <v>1114</v>
      </c>
      <c r="AX206" s="2">
        <v>0</v>
      </c>
      <c r="AY206" s="2">
        <v>0</v>
      </c>
      <c r="AZ206" s="2">
        <v>0</v>
      </c>
      <c r="BA206" s="2">
        <v>0</v>
      </c>
      <c r="BB206" s="2">
        <v>0.05</v>
      </c>
      <c r="BC206" s="2">
        <v>0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4392.71</v>
      </c>
      <c r="BM206" s="2">
        <v>10629.5</v>
      </c>
      <c r="BN206" s="2">
        <v>0</v>
      </c>
      <c r="BO206" s="2">
        <v>0</v>
      </c>
      <c r="BP206" s="2">
        <v>966.48</v>
      </c>
      <c r="BQ206" s="2">
        <v>363.94</v>
      </c>
      <c r="BR206" s="2">
        <v>0</v>
      </c>
      <c r="BS206" s="2">
        <v>1858.11</v>
      </c>
      <c r="BT206" s="2">
        <v>0</v>
      </c>
      <c r="BU206" s="2">
        <v>0</v>
      </c>
      <c r="BV206" s="2">
        <v>0</v>
      </c>
      <c r="BW206" s="2">
        <v>2222.0500000000002</v>
      </c>
    </row>
    <row r="207" spans="1:75" x14ac:dyDescent="0.2">
      <c r="A207" s="4" t="s">
        <v>334</v>
      </c>
      <c r="B207" s="20" t="s">
        <v>335</v>
      </c>
      <c r="C207" s="2">
        <v>13125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200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1093</v>
      </c>
      <c r="T207" s="2">
        <v>3577.7</v>
      </c>
      <c r="U207" s="2">
        <v>0</v>
      </c>
      <c r="V207" s="2">
        <v>684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20887.7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3039.41</v>
      </c>
      <c r="AP207" s="2">
        <v>0</v>
      </c>
      <c r="AQ207" s="2">
        <v>3039.41</v>
      </c>
      <c r="AR207" s="2">
        <v>0</v>
      </c>
      <c r="AS207" s="2">
        <v>0</v>
      </c>
      <c r="AT207" s="2">
        <v>0</v>
      </c>
      <c r="AU207" s="2">
        <v>0</v>
      </c>
      <c r="AV207" s="2">
        <v>1763.3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0.03</v>
      </c>
      <c r="BC207" s="2">
        <v>0</v>
      </c>
      <c r="BD207" s="2">
        <v>0</v>
      </c>
      <c r="BE207" s="2">
        <v>0</v>
      </c>
      <c r="BF207" s="2">
        <v>0</v>
      </c>
      <c r="BG207" s="2">
        <v>1656.96</v>
      </c>
      <c r="BH207" s="2">
        <v>0</v>
      </c>
      <c r="BI207" s="2">
        <v>0</v>
      </c>
      <c r="BJ207" s="2">
        <v>0</v>
      </c>
      <c r="BK207" s="2">
        <v>0</v>
      </c>
      <c r="BL207" s="2">
        <v>6459.7</v>
      </c>
      <c r="BM207" s="2">
        <v>14428</v>
      </c>
      <c r="BN207" s="2">
        <v>0</v>
      </c>
      <c r="BO207" s="2">
        <v>0</v>
      </c>
      <c r="BP207" s="2">
        <v>986.05</v>
      </c>
      <c r="BQ207" s="2">
        <v>377.66</v>
      </c>
      <c r="BR207" s="2">
        <v>0</v>
      </c>
      <c r="BS207" s="2">
        <v>1911.32</v>
      </c>
      <c r="BT207" s="2">
        <v>0</v>
      </c>
      <c r="BU207" s="2">
        <v>0</v>
      </c>
      <c r="BV207" s="2">
        <v>0</v>
      </c>
      <c r="BW207" s="2">
        <v>2288.98</v>
      </c>
    </row>
    <row r="208" spans="1:75" x14ac:dyDescent="0.2">
      <c r="A208" s="4" t="s">
        <v>336</v>
      </c>
      <c r="B208" s="20" t="s">
        <v>337</v>
      </c>
      <c r="C208" s="2">
        <v>13656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875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903</v>
      </c>
      <c r="T208" s="2">
        <v>0</v>
      </c>
      <c r="U208" s="2">
        <v>0</v>
      </c>
      <c r="V208" s="2">
        <v>530.70000000000005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14996.2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1690.75</v>
      </c>
      <c r="AP208" s="2">
        <v>0</v>
      </c>
      <c r="AQ208" s="2">
        <v>1690.75</v>
      </c>
      <c r="AR208" s="2">
        <v>0</v>
      </c>
      <c r="AS208" s="2">
        <v>0</v>
      </c>
      <c r="AT208" s="2">
        <v>131.26</v>
      </c>
      <c r="AU208" s="2">
        <v>0</v>
      </c>
      <c r="AV208" s="2">
        <v>1509.38</v>
      </c>
      <c r="AW208" s="2">
        <v>5536</v>
      </c>
      <c r="AX208" s="2">
        <v>0</v>
      </c>
      <c r="AY208" s="2">
        <v>0</v>
      </c>
      <c r="AZ208" s="2">
        <v>0</v>
      </c>
      <c r="BA208" s="2">
        <v>0</v>
      </c>
      <c r="BB208" s="45">
        <v>-0.19</v>
      </c>
      <c r="BC208" s="2">
        <v>0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8867.2000000000007</v>
      </c>
      <c r="BM208" s="2">
        <v>6129</v>
      </c>
      <c r="BN208" s="2">
        <v>0</v>
      </c>
      <c r="BO208" s="2">
        <v>0</v>
      </c>
      <c r="BP208" s="2">
        <v>908.56</v>
      </c>
      <c r="BQ208" s="2">
        <v>312.83999999999997</v>
      </c>
      <c r="BR208" s="2">
        <v>0</v>
      </c>
      <c r="BS208" s="2">
        <v>1675.03</v>
      </c>
      <c r="BT208" s="2">
        <v>0</v>
      </c>
      <c r="BU208" s="2">
        <v>0</v>
      </c>
      <c r="BV208" s="2">
        <v>0</v>
      </c>
      <c r="BW208" s="2">
        <v>1987.87</v>
      </c>
    </row>
    <row r="209" spans="1:75" x14ac:dyDescent="0.2">
      <c r="A209" s="4" t="s">
        <v>512</v>
      </c>
      <c r="B209" s="20" t="s">
        <v>513</v>
      </c>
      <c r="C209" s="2">
        <v>13125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1820.8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1016</v>
      </c>
      <c r="T209" s="2">
        <v>0</v>
      </c>
      <c r="U209" s="2">
        <v>0</v>
      </c>
      <c r="V209" s="2">
        <v>684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17064.27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2042.26</v>
      </c>
      <c r="AP209" s="2">
        <v>0</v>
      </c>
      <c r="AQ209" s="2">
        <v>2042.26</v>
      </c>
      <c r="AR209" s="2">
        <v>0</v>
      </c>
      <c r="AS209" s="2">
        <v>0</v>
      </c>
      <c r="AT209" s="2">
        <v>0</v>
      </c>
      <c r="AU209" s="2">
        <v>0</v>
      </c>
      <c r="AV209" s="2">
        <v>1570.44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7.0000000000000007E-2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3612.77</v>
      </c>
      <c r="BM209" s="2">
        <v>13451.5</v>
      </c>
      <c r="BN209" s="2">
        <v>0</v>
      </c>
      <c r="BO209" s="2">
        <v>0</v>
      </c>
      <c r="BP209" s="2">
        <v>927.19</v>
      </c>
      <c r="BQ209" s="2">
        <v>336.35</v>
      </c>
      <c r="BR209" s="2">
        <v>0</v>
      </c>
      <c r="BS209" s="2">
        <v>1751.27</v>
      </c>
      <c r="BT209" s="2">
        <v>0</v>
      </c>
      <c r="BU209" s="2">
        <v>0</v>
      </c>
      <c r="BV209" s="2">
        <v>0</v>
      </c>
      <c r="BW209" s="2">
        <v>2087.62</v>
      </c>
    </row>
    <row r="210" spans="1:75" x14ac:dyDescent="0.2">
      <c r="A210" s="4" t="s">
        <v>338</v>
      </c>
      <c r="B210" s="20" t="s">
        <v>339</v>
      </c>
      <c r="C210" s="2">
        <v>13125</v>
      </c>
      <c r="D210" s="2">
        <v>0</v>
      </c>
      <c r="E210" s="2">
        <v>0</v>
      </c>
      <c r="F210" s="2">
        <v>0</v>
      </c>
      <c r="G210" s="2">
        <v>0</v>
      </c>
      <c r="H210" s="2">
        <v>9625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903</v>
      </c>
      <c r="T210" s="2">
        <v>0</v>
      </c>
      <c r="U210" s="2">
        <v>0</v>
      </c>
      <c r="V210" s="2">
        <v>274.5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13865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1539.36</v>
      </c>
      <c r="AP210" s="2">
        <v>0</v>
      </c>
      <c r="AQ210" s="2">
        <v>1539.36</v>
      </c>
      <c r="AR210" s="2">
        <v>0</v>
      </c>
      <c r="AS210" s="2">
        <v>0</v>
      </c>
      <c r="AT210" s="2">
        <v>0</v>
      </c>
      <c r="AU210" s="2">
        <v>0</v>
      </c>
      <c r="AV210" s="2">
        <v>1509.38</v>
      </c>
      <c r="AW210" s="2">
        <v>1876</v>
      </c>
      <c r="AX210" s="2">
        <v>0</v>
      </c>
      <c r="AY210" s="2">
        <v>0</v>
      </c>
      <c r="AZ210" s="2">
        <v>0</v>
      </c>
      <c r="BA210" s="2">
        <v>0</v>
      </c>
      <c r="BB210" s="2">
        <v>0.26</v>
      </c>
      <c r="BC210" s="2">
        <v>0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4925</v>
      </c>
      <c r="BM210" s="2">
        <v>8940</v>
      </c>
      <c r="BN210" s="2">
        <v>0</v>
      </c>
      <c r="BO210" s="2">
        <v>0</v>
      </c>
      <c r="BP210" s="2">
        <v>205.15</v>
      </c>
      <c r="BQ210" s="2">
        <v>323.27</v>
      </c>
      <c r="BR210" s="2">
        <v>0</v>
      </c>
      <c r="BS210" s="2">
        <v>383.99</v>
      </c>
      <c r="BT210" s="2">
        <v>0</v>
      </c>
      <c r="BU210" s="2">
        <v>0</v>
      </c>
      <c r="BV210" s="2">
        <v>0</v>
      </c>
      <c r="BW210" s="2">
        <v>707.26</v>
      </c>
    </row>
    <row r="211" spans="1:75" x14ac:dyDescent="0.2">
      <c r="A211" s="4" t="s">
        <v>340</v>
      </c>
      <c r="B211" s="20" t="s">
        <v>341</v>
      </c>
      <c r="C211" s="2">
        <v>13125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1750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903</v>
      </c>
      <c r="T211" s="2">
        <v>0</v>
      </c>
      <c r="U211" s="2">
        <v>0</v>
      </c>
      <c r="V211" s="2">
        <v>531.1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15841.22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1781.01</v>
      </c>
      <c r="AP211" s="2">
        <v>0</v>
      </c>
      <c r="AQ211" s="2">
        <v>1781.01</v>
      </c>
      <c r="AR211" s="2">
        <v>0</v>
      </c>
      <c r="AS211" s="2">
        <v>0</v>
      </c>
      <c r="AT211" s="2">
        <v>0</v>
      </c>
      <c r="AU211" s="2">
        <v>0</v>
      </c>
      <c r="AV211" s="2">
        <v>1509.38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45">
        <v>-0.17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3290.22</v>
      </c>
      <c r="BM211" s="2">
        <v>12551</v>
      </c>
      <c r="BN211" s="2">
        <v>0</v>
      </c>
      <c r="BO211" s="2">
        <v>0</v>
      </c>
      <c r="BP211" s="2">
        <v>908.56</v>
      </c>
      <c r="BQ211" s="2">
        <v>302.41000000000003</v>
      </c>
      <c r="BR211" s="2">
        <v>0</v>
      </c>
      <c r="BS211" s="2">
        <v>1649.49</v>
      </c>
      <c r="BT211" s="2">
        <v>0</v>
      </c>
      <c r="BU211" s="2">
        <v>0</v>
      </c>
      <c r="BV211" s="2">
        <v>0</v>
      </c>
      <c r="BW211" s="2">
        <v>1951.9</v>
      </c>
    </row>
    <row r="212" spans="1:75" x14ac:dyDescent="0.2">
      <c r="A212" s="4" t="s">
        <v>342</v>
      </c>
      <c r="B212" s="20" t="s">
        <v>343</v>
      </c>
      <c r="C212" s="2">
        <v>13125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1750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903</v>
      </c>
      <c r="T212" s="2">
        <v>0</v>
      </c>
      <c r="U212" s="2">
        <v>0</v>
      </c>
      <c r="V212" s="2">
        <v>549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16327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1884.78</v>
      </c>
      <c r="AP212" s="2">
        <v>0</v>
      </c>
      <c r="AQ212" s="2">
        <v>1884.78</v>
      </c>
      <c r="AR212" s="2">
        <v>0</v>
      </c>
      <c r="AS212" s="2">
        <v>0</v>
      </c>
      <c r="AT212" s="2">
        <v>0</v>
      </c>
      <c r="AU212" s="2">
        <v>0</v>
      </c>
      <c r="AV212" s="2">
        <v>1509.38</v>
      </c>
      <c r="AW212" s="2">
        <v>1876</v>
      </c>
      <c r="AX212" s="2">
        <v>0</v>
      </c>
      <c r="AY212" s="2">
        <v>0</v>
      </c>
      <c r="AZ212" s="2">
        <v>0</v>
      </c>
      <c r="BA212" s="2">
        <v>0</v>
      </c>
      <c r="BB212" s="2">
        <v>0.34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5270.5</v>
      </c>
      <c r="BM212" s="2">
        <v>11056.5</v>
      </c>
      <c r="BN212" s="2">
        <v>0</v>
      </c>
      <c r="BO212" s="2">
        <v>0</v>
      </c>
      <c r="BP212" s="2">
        <v>908.56</v>
      </c>
      <c r="BQ212" s="2">
        <v>323.27</v>
      </c>
      <c r="BR212" s="2">
        <v>0</v>
      </c>
      <c r="BS212" s="2">
        <v>1700.58</v>
      </c>
      <c r="BT212" s="2">
        <v>0</v>
      </c>
      <c r="BU212" s="2">
        <v>0</v>
      </c>
      <c r="BV212" s="2">
        <v>0</v>
      </c>
      <c r="BW212" s="2">
        <v>2023.85</v>
      </c>
    </row>
    <row r="213" spans="1:75" x14ac:dyDescent="0.2">
      <c r="A213" s="4" t="s">
        <v>344</v>
      </c>
      <c r="B213" s="20" t="s">
        <v>345</v>
      </c>
      <c r="C213" s="2">
        <v>13125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1750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903</v>
      </c>
      <c r="T213" s="2">
        <v>0</v>
      </c>
      <c r="U213" s="2">
        <v>0</v>
      </c>
      <c r="V213" s="2">
        <v>549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16327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1884.78</v>
      </c>
      <c r="AP213" s="2">
        <v>0</v>
      </c>
      <c r="AQ213" s="2">
        <v>1884.78</v>
      </c>
      <c r="AR213" s="2">
        <v>0</v>
      </c>
      <c r="AS213" s="2">
        <v>0</v>
      </c>
      <c r="AT213" s="2">
        <v>0</v>
      </c>
      <c r="AU213" s="2">
        <v>0</v>
      </c>
      <c r="AV213" s="2">
        <v>1509.38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0.34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3394.5</v>
      </c>
      <c r="BM213" s="2">
        <v>12932.5</v>
      </c>
      <c r="BN213" s="2">
        <v>0</v>
      </c>
      <c r="BO213" s="2">
        <v>0</v>
      </c>
      <c r="BP213" s="2">
        <v>908.56</v>
      </c>
      <c r="BQ213" s="2">
        <v>323.27</v>
      </c>
      <c r="BR213" s="2">
        <v>0</v>
      </c>
      <c r="BS213" s="2">
        <v>1700.59</v>
      </c>
      <c r="BT213" s="2">
        <v>0</v>
      </c>
      <c r="BU213" s="2">
        <v>0</v>
      </c>
      <c r="BV213" s="2">
        <v>0</v>
      </c>
      <c r="BW213" s="2">
        <v>2023.86</v>
      </c>
    </row>
    <row r="214" spans="1:75" x14ac:dyDescent="0.2">
      <c r="A214" s="4" t="s">
        <v>346</v>
      </c>
      <c r="B214" s="20" t="s">
        <v>347</v>
      </c>
      <c r="C214" s="2">
        <v>11279.1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875</v>
      </c>
      <c r="J214" s="2">
        <v>0</v>
      </c>
      <c r="K214" s="2">
        <v>0</v>
      </c>
      <c r="L214" s="2">
        <v>400</v>
      </c>
      <c r="M214" s="2">
        <v>2187.5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903</v>
      </c>
      <c r="T214" s="2">
        <v>0</v>
      </c>
      <c r="U214" s="2">
        <v>0</v>
      </c>
      <c r="V214" s="2">
        <v>549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18039.5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2340.8000000000002</v>
      </c>
      <c r="AP214" s="2">
        <v>0</v>
      </c>
      <c r="AQ214" s="2">
        <v>2340.8000000000002</v>
      </c>
      <c r="AR214" s="2">
        <v>0</v>
      </c>
      <c r="AS214" s="2">
        <v>0</v>
      </c>
      <c r="AT214" s="2">
        <v>0</v>
      </c>
      <c r="AU214" s="2">
        <v>0</v>
      </c>
      <c r="AV214" s="2">
        <v>1509.38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0.32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3850.5</v>
      </c>
      <c r="BM214" s="2">
        <v>14189</v>
      </c>
      <c r="BN214" s="2">
        <v>0</v>
      </c>
      <c r="BO214" s="2">
        <v>0</v>
      </c>
      <c r="BP214" s="2">
        <v>908.56</v>
      </c>
      <c r="BQ214" s="2">
        <v>323.27</v>
      </c>
      <c r="BR214" s="2">
        <v>0</v>
      </c>
      <c r="BS214" s="2">
        <v>1700.59</v>
      </c>
      <c r="BT214" s="2">
        <v>0</v>
      </c>
      <c r="BU214" s="2">
        <v>0</v>
      </c>
      <c r="BV214" s="2">
        <v>0</v>
      </c>
      <c r="BW214" s="2">
        <v>2023.86</v>
      </c>
    </row>
    <row r="215" spans="1:75" x14ac:dyDescent="0.2">
      <c r="A215" s="4" t="s">
        <v>348</v>
      </c>
      <c r="B215" s="20" t="s">
        <v>349</v>
      </c>
      <c r="C215" s="2">
        <v>11279.1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400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596</v>
      </c>
      <c r="T215" s="2">
        <v>0</v>
      </c>
      <c r="U215" s="2">
        <v>0</v>
      </c>
      <c r="V215" s="2">
        <v>581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12856.1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1335.87</v>
      </c>
      <c r="AP215" s="2">
        <v>0</v>
      </c>
      <c r="AQ215" s="2">
        <v>1335.87</v>
      </c>
      <c r="AR215" s="2">
        <v>0</v>
      </c>
      <c r="AS215" s="2">
        <v>0</v>
      </c>
      <c r="AT215" s="2">
        <v>0</v>
      </c>
      <c r="AU215" s="2">
        <v>0</v>
      </c>
      <c r="AV215" s="2">
        <v>1297.0999999999999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0.13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2633.1</v>
      </c>
      <c r="BM215" s="2">
        <v>10223</v>
      </c>
      <c r="BN215" s="2">
        <v>0</v>
      </c>
      <c r="BO215" s="2">
        <v>0</v>
      </c>
      <c r="BP215" s="2">
        <v>843.77</v>
      </c>
      <c r="BQ215" s="2">
        <v>277.81</v>
      </c>
      <c r="BR215" s="2">
        <v>0</v>
      </c>
      <c r="BS215" s="2">
        <v>1524.4</v>
      </c>
      <c r="BT215" s="2">
        <v>0</v>
      </c>
      <c r="BU215" s="2">
        <v>0</v>
      </c>
      <c r="BV215" s="2">
        <v>0</v>
      </c>
      <c r="BW215" s="2">
        <v>1802.21</v>
      </c>
    </row>
    <row r="216" spans="1:75" x14ac:dyDescent="0.2">
      <c r="A216" s="4" t="s">
        <v>153</v>
      </c>
      <c r="B216" s="20" t="s">
        <v>154</v>
      </c>
      <c r="C216" s="2">
        <v>13125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614.1</v>
      </c>
      <c r="T216" s="2">
        <v>0</v>
      </c>
      <c r="U216" s="2">
        <v>0</v>
      </c>
      <c r="V216" s="2">
        <v>379.1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10289.84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932.13</v>
      </c>
      <c r="AP216" s="2">
        <v>0</v>
      </c>
      <c r="AQ216" s="2">
        <v>932.13</v>
      </c>
      <c r="AR216" s="2">
        <v>0</v>
      </c>
      <c r="AS216" s="2">
        <v>0</v>
      </c>
      <c r="AT216" s="2">
        <v>0</v>
      </c>
      <c r="AU216" s="2">
        <v>0</v>
      </c>
      <c r="AV216" s="2">
        <v>1297.0999999999999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0.11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2229.34</v>
      </c>
      <c r="BM216" s="2">
        <v>8060.5</v>
      </c>
      <c r="BN216" s="2">
        <v>0</v>
      </c>
      <c r="BO216" s="2">
        <v>0</v>
      </c>
      <c r="BP216" s="2">
        <v>707.69</v>
      </c>
      <c r="BQ216" s="2">
        <v>233.01</v>
      </c>
      <c r="BR216" s="2">
        <v>0</v>
      </c>
      <c r="BS216" s="2">
        <v>1278.54</v>
      </c>
      <c r="BT216" s="2">
        <v>0</v>
      </c>
      <c r="BU216" s="2">
        <v>0</v>
      </c>
      <c r="BV216" s="2">
        <v>0</v>
      </c>
      <c r="BW216" s="2">
        <v>1511.55</v>
      </c>
    </row>
    <row r="217" spans="1:75" x14ac:dyDescent="0.2">
      <c r="A217" s="4" t="s">
        <v>564</v>
      </c>
      <c r="B217" s="20" t="s">
        <v>565</v>
      </c>
      <c r="C217" s="2">
        <v>13125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722.4</v>
      </c>
      <c r="T217" s="2">
        <v>0</v>
      </c>
      <c r="U217" s="2">
        <v>0</v>
      </c>
      <c r="V217" s="2">
        <v>439.2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11661.6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1186.33</v>
      </c>
      <c r="AP217" s="2">
        <v>0</v>
      </c>
      <c r="AQ217" s="2">
        <v>1186.33</v>
      </c>
      <c r="AR217" s="2">
        <v>0</v>
      </c>
      <c r="AS217" s="2">
        <v>0</v>
      </c>
      <c r="AT217" s="2">
        <v>0</v>
      </c>
      <c r="AU217" s="2">
        <v>0</v>
      </c>
      <c r="AV217" s="2">
        <v>1509.38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45">
        <v>-0.11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2695.6</v>
      </c>
      <c r="BM217" s="2">
        <v>8966</v>
      </c>
      <c r="BN217" s="2">
        <v>0</v>
      </c>
      <c r="BO217" s="2">
        <v>0</v>
      </c>
      <c r="BP217" s="2">
        <v>732.71</v>
      </c>
      <c r="BQ217" s="2">
        <v>260.7</v>
      </c>
      <c r="BR217" s="2">
        <v>0</v>
      </c>
      <c r="BS217" s="2">
        <v>1371.44</v>
      </c>
      <c r="BT217" s="2">
        <v>0</v>
      </c>
      <c r="BU217" s="2">
        <v>0</v>
      </c>
      <c r="BV217" s="2">
        <v>0</v>
      </c>
      <c r="BW217" s="2">
        <v>1632.14</v>
      </c>
    </row>
    <row r="218" spans="1:75" s="26" customFormat="1" x14ac:dyDescent="0.2">
      <c r="A218" s="11" t="s">
        <v>538</v>
      </c>
      <c r="C218" s="26" t="s">
        <v>39</v>
      </c>
      <c r="D218" s="26" t="s">
        <v>39</v>
      </c>
      <c r="E218" s="26" t="s">
        <v>39</v>
      </c>
      <c r="F218" s="26" t="s">
        <v>39</v>
      </c>
      <c r="G218" s="26" t="s">
        <v>39</v>
      </c>
      <c r="H218" s="26" t="s">
        <v>39</v>
      </c>
      <c r="I218" s="26" t="s">
        <v>39</v>
      </c>
      <c r="J218" s="26" t="s">
        <v>39</v>
      </c>
      <c r="K218" s="26" t="s">
        <v>39</v>
      </c>
      <c r="L218" s="26" t="s">
        <v>39</v>
      </c>
      <c r="M218" s="26" t="s">
        <v>39</v>
      </c>
      <c r="N218" s="26" t="s">
        <v>39</v>
      </c>
      <c r="O218" s="26" t="s">
        <v>39</v>
      </c>
      <c r="P218" s="26" t="s">
        <v>39</v>
      </c>
      <c r="Q218" s="26" t="s">
        <v>39</v>
      </c>
      <c r="R218" s="26" t="s">
        <v>39</v>
      </c>
      <c r="S218" s="26" t="s">
        <v>39</v>
      </c>
      <c r="T218" s="26" t="s">
        <v>39</v>
      </c>
      <c r="U218" s="26" t="s">
        <v>39</v>
      </c>
      <c r="V218" s="26" t="s">
        <v>39</v>
      </c>
      <c r="W218" s="26" t="s">
        <v>39</v>
      </c>
      <c r="X218" s="26" t="s">
        <v>39</v>
      </c>
      <c r="Y218" s="26" t="s">
        <v>39</v>
      </c>
      <c r="Z218" s="26" t="s">
        <v>39</v>
      </c>
      <c r="AA218" s="26" t="s">
        <v>39</v>
      </c>
      <c r="AB218" s="26" t="s">
        <v>39</v>
      </c>
      <c r="AC218" s="26" t="s">
        <v>39</v>
      </c>
      <c r="AD218" s="26" t="s">
        <v>39</v>
      </c>
      <c r="AE218" s="26" t="s">
        <v>39</v>
      </c>
      <c r="AF218" s="26" t="s">
        <v>39</v>
      </c>
      <c r="AG218" s="26" t="s">
        <v>39</v>
      </c>
      <c r="AH218" s="26" t="s">
        <v>39</v>
      </c>
      <c r="AI218" s="26" t="s">
        <v>39</v>
      </c>
      <c r="AJ218" s="26" t="s">
        <v>39</v>
      </c>
      <c r="AK218" s="26" t="s">
        <v>39</v>
      </c>
      <c r="AL218" s="26" t="s">
        <v>39</v>
      </c>
      <c r="AM218" s="26" t="s">
        <v>39</v>
      </c>
      <c r="AN218" s="26" t="s">
        <v>39</v>
      </c>
      <c r="AO218" s="26" t="s">
        <v>39</v>
      </c>
      <c r="AP218" s="26" t="s">
        <v>39</v>
      </c>
      <c r="AQ218" s="26" t="s">
        <v>39</v>
      </c>
      <c r="AR218" s="26" t="s">
        <v>39</v>
      </c>
      <c r="AS218" s="26" t="s">
        <v>39</v>
      </c>
      <c r="AT218" s="26" t="s">
        <v>39</v>
      </c>
      <c r="AU218" s="26" t="s">
        <v>39</v>
      </c>
      <c r="AV218" s="26" t="s">
        <v>39</v>
      </c>
      <c r="AW218" s="26" t="s">
        <v>39</v>
      </c>
      <c r="AX218" s="26" t="s">
        <v>39</v>
      </c>
      <c r="AY218" s="26" t="s">
        <v>39</v>
      </c>
      <c r="AZ218" s="26" t="s">
        <v>39</v>
      </c>
      <c r="BA218" s="26" t="s">
        <v>39</v>
      </c>
      <c r="BB218" s="26" t="s">
        <v>39</v>
      </c>
      <c r="BC218" s="26" t="s">
        <v>39</v>
      </c>
      <c r="BD218" s="26" t="s">
        <v>39</v>
      </c>
      <c r="BE218" s="26" t="s">
        <v>39</v>
      </c>
      <c r="BF218" s="26" t="s">
        <v>39</v>
      </c>
      <c r="BG218" s="26" t="s">
        <v>39</v>
      </c>
      <c r="BH218" s="26" t="s">
        <v>39</v>
      </c>
      <c r="BI218" s="26" t="s">
        <v>39</v>
      </c>
      <c r="BJ218" s="26" t="s">
        <v>39</v>
      </c>
      <c r="BK218" s="26" t="s">
        <v>39</v>
      </c>
      <c r="BL218" s="26" t="s">
        <v>39</v>
      </c>
      <c r="BM218" s="26" t="s">
        <v>39</v>
      </c>
      <c r="BN218" s="26" t="s">
        <v>39</v>
      </c>
      <c r="BO218" s="26" t="s">
        <v>39</v>
      </c>
      <c r="BP218" s="26" t="s">
        <v>39</v>
      </c>
      <c r="BQ218" s="26" t="s">
        <v>39</v>
      </c>
      <c r="BR218" s="26" t="s">
        <v>39</v>
      </c>
      <c r="BS218" s="26" t="s">
        <v>39</v>
      </c>
      <c r="BT218" s="26" t="s">
        <v>39</v>
      </c>
      <c r="BU218" s="26" t="s">
        <v>39</v>
      </c>
      <c r="BV218" s="26" t="s">
        <v>39</v>
      </c>
      <c r="BW218" s="26" t="s">
        <v>39</v>
      </c>
    </row>
    <row r="219" spans="1:75" x14ac:dyDescent="0.2">
      <c r="C219" s="15"/>
      <c r="D219" s="15">
        <v>0</v>
      </c>
      <c r="E219" s="15">
        <v>0</v>
      </c>
      <c r="F219" s="15">
        <v>0</v>
      </c>
      <c r="G219" s="15">
        <v>0</v>
      </c>
      <c r="H219" s="15">
        <v>69394.179999999993</v>
      </c>
      <c r="I219" s="15">
        <v>26223.14</v>
      </c>
      <c r="J219" s="15">
        <v>0</v>
      </c>
      <c r="K219" s="15">
        <v>0</v>
      </c>
      <c r="L219" s="15">
        <v>3400</v>
      </c>
      <c r="M219" s="15">
        <v>2187.5</v>
      </c>
      <c r="N219" s="15">
        <v>0</v>
      </c>
      <c r="O219" s="15">
        <v>0</v>
      </c>
      <c r="P219" s="15">
        <v>0</v>
      </c>
      <c r="Q219" s="15">
        <v>0</v>
      </c>
      <c r="R219" s="15">
        <v>79846.559999999998</v>
      </c>
      <c r="S219" s="15">
        <v>41903.5</v>
      </c>
      <c r="T219" s="15">
        <v>3577.7</v>
      </c>
      <c r="U219" s="15">
        <v>0</v>
      </c>
      <c r="V219" s="15">
        <v>23909.38</v>
      </c>
      <c r="W219" s="15">
        <v>10485.8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780614.49</v>
      </c>
      <c r="AI219" s="15">
        <v>3.26</v>
      </c>
      <c r="AJ219" s="15">
        <v>5.87</v>
      </c>
      <c r="AK219" s="15">
        <v>4.33</v>
      </c>
      <c r="AL219" s="15">
        <v>0</v>
      </c>
      <c r="AM219" s="15">
        <v>0</v>
      </c>
      <c r="AN219" s="15">
        <v>0</v>
      </c>
      <c r="AO219" s="15">
        <v>81201.16</v>
      </c>
      <c r="AP219" s="15">
        <v>0</v>
      </c>
      <c r="AQ219" s="15">
        <v>81201.16</v>
      </c>
      <c r="AR219" s="15">
        <v>0</v>
      </c>
      <c r="AS219" s="15">
        <v>0</v>
      </c>
      <c r="AT219" s="15">
        <v>4556.74</v>
      </c>
      <c r="AU219" s="15">
        <v>1675.8</v>
      </c>
      <c r="AV219" s="15">
        <v>68542.78</v>
      </c>
      <c r="AW219" s="15">
        <v>117276.48</v>
      </c>
      <c r="AX219" s="15">
        <v>29929.68</v>
      </c>
      <c r="AY219" s="15">
        <v>0</v>
      </c>
      <c r="AZ219" s="15">
        <v>0</v>
      </c>
      <c r="BA219" s="15">
        <v>0</v>
      </c>
      <c r="BB219" s="15">
        <v>2.35</v>
      </c>
      <c r="BC219" s="15">
        <v>0</v>
      </c>
      <c r="BD219" s="15">
        <v>0</v>
      </c>
      <c r="BE219" s="15">
        <v>0</v>
      </c>
      <c r="BF219" s="15">
        <v>0</v>
      </c>
      <c r="BG219" s="15">
        <v>25698.5</v>
      </c>
      <c r="BH219" s="15">
        <v>0</v>
      </c>
      <c r="BI219" s="15">
        <v>0</v>
      </c>
      <c r="BJ219" s="15">
        <v>0</v>
      </c>
      <c r="BK219" s="15">
        <v>0</v>
      </c>
      <c r="BL219" s="15">
        <v>328883.49</v>
      </c>
      <c r="BM219" s="15">
        <v>451731</v>
      </c>
      <c r="BN219" s="15">
        <v>9.1199999999999992</v>
      </c>
      <c r="BO219" s="15">
        <v>16.420000000000002</v>
      </c>
      <c r="BP219" s="15">
        <v>37459.980000000003</v>
      </c>
      <c r="BQ219" s="15">
        <v>15149.92</v>
      </c>
      <c r="BR219" s="15">
        <v>0</v>
      </c>
      <c r="BS219" s="15">
        <v>70213.47</v>
      </c>
      <c r="BT219" s="15">
        <v>26.07</v>
      </c>
      <c r="BU219" s="15">
        <v>5.21</v>
      </c>
      <c r="BV219" s="15">
        <v>0</v>
      </c>
      <c r="BW219" s="15">
        <v>85394.67</v>
      </c>
    </row>
    <row r="221" spans="1:75" x14ac:dyDescent="0.2">
      <c r="A221" s="10" t="s">
        <v>358</v>
      </c>
    </row>
    <row r="222" spans="1:75" x14ac:dyDescent="0.2">
      <c r="A222" s="4" t="s">
        <v>359</v>
      </c>
      <c r="B222" s="20" t="s">
        <v>360</v>
      </c>
      <c r="C222" s="2">
        <v>13656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910.4</v>
      </c>
      <c r="J222" s="2">
        <v>125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1016</v>
      </c>
      <c r="T222" s="2">
        <v>0</v>
      </c>
      <c r="U222" s="2">
        <v>0</v>
      </c>
      <c r="V222" s="2">
        <v>684</v>
      </c>
      <c r="W222" s="2">
        <v>708.5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17099.900000000001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2140.1</v>
      </c>
      <c r="AP222" s="2">
        <v>0</v>
      </c>
      <c r="AQ222" s="2">
        <v>2140.1</v>
      </c>
      <c r="AR222" s="2">
        <v>0</v>
      </c>
      <c r="AS222" s="2">
        <v>0</v>
      </c>
      <c r="AT222" s="2">
        <v>136.56</v>
      </c>
      <c r="AU222" s="2">
        <v>0</v>
      </c>
      <c r="AV222" s="2">
        <v>1570.44</v>
      </c>
      <c r="AW222" s="2">
        <v>2982</v>
      </c>
      <c r="AX222" s="2">
        <v>3846</v>
      </c>
      <c r="AY222" s="2">
        <v>0</v>
      </c>
      <c r="AZ222" s="2">
        <v>0</v>
      </c>
      <c r="BA222" s="2">
        <v>0</v>
      </c>
      <c r="BB222" s="45">
        <v>-0.2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10674.9</v>
      </c>
      <c r="BM222" s="2">
        <v>6425</v>
      </c>
      <c r="BN222" s="2">
        <v>0</v>
      </c>
      <c r="BO222" s="2">
        <v>0</v>
      </c>
      <c r="BP222" s="2">
        <v>1028.6400000000001</v>
      </c>
      <c r="BQ222" s="2">
        <v>407.55</v>
      </c>
      <c r="BR222" s="2">
        <v>0</v>
      </c>
      <c r="BS222" s="2">
        <v>2027.14</v>
      </c>
      <c r="BT222" s="2">
        <v>0</v>
      </c>
      <c r="BU222" s="2">
        <v>0</v>
      </c>
      <c r="BV222" s="2">
        <v>0</v>
      </c>
      <c r="BW222" s="2">
        <v>2434.69</v>
      </c>
    </row>
    <row r="223" spans="1:75" x14ac:dyDescent="0.2">
      <c r="A223" s="4" t="s">
        <v>361</v>
      </c>
      <c r="B223" s="20" t="s">
        <v>362</v>
      </c>
      <c r="C223" s="2">
        <v>11279.1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737</v>
      </c>
      <c r="T223" s="2">
        <v>0</v>
      </c>
      <c r="U223" s="2">
        <v>0</v>
      </c>
      <c r="V223" s="2">
        <v>455</v>
      </c>
      <c r="W223" s="2">
        <v>566.79999999999995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13026.93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1366.49</v>
      </c>
      <c r="AP223" s="2">
        <v>0</v>
      </c>
      <c r="AQ223" s="2">
        <v>1366.49</v>
      </c>
      <c r="AR223" s="2">
        <v>0</v>
      </c>
      <c r="AS223" s="2">
        <v>0</v>
      </c>
      <c r="AT223" s="2">
        <v>112.8</v>
      </c>
      <c r="AU223" s="2">
        <v>819.68</v>
      </c>
      <c r="AV223" s="2">
        <v>1297.0999999999999</v>
      </c>
      <c r="AW223" s="2">
        <v>2994.1</v>
      </c>
      <c r="AX223" s="2">
        <v>0</v>
      </c>
      <c r="AY223" s="2">
        <v>0</v>
      </c>
      <c r="AZ223" s="2">
        <v>0</v>
      </c>
      <c r="BA223" s="2">
        <v>0</v>
      </c>
      <c r="BB223" s="2">
        <v>0.02</v>
      </c>
      <c r="BC223" s="2">
        <v>0</v>
      </c>
      <c r="BD223" s="2">
        <v>0</v>
      </c>
      <c r="BE223" s="2">
        <v>0</v>
      </c>
      <c r="BF223" s="2">
        <v>0</v>
      </c>
      <c r="BG223" s="2">
        <v>1960.74</v>
      </c>
      <c r="BH223" s="2">
        <v>0</v>
      </c>
      <c r="BI223" s="2">
        <v>0</v>
      </c>
      <c r="BJ223" s="2">
        <v>0</v>
      </c>
      <c r="BK223" s="2">
        <v>0</v>
      </c>
      <c r="BL223" s="2">
        <v>8550.93</v>
      </c>
      <c r="BM223" s="2">
        <v>4476</v>
      </c>
      <c r="BN223" s="2">
        <v>0</v>
      </c>
      <c r="BO223" s="2">
        <v>0</v>
      </c>
      <c r="BP223" s="2">
        <v>933.5</v>
      </c>
      <c r="BQ223" s="2">
        <v>340.79</v>
      </c>
      <c r="BR223" s="2">
        <v>0</v>
      </c>
      <c r="BS223" s="2">
        <v>1768.41</v>
      </c>
      <c r="BT223" s="2">
        <v>0</v>
      </c>
      <c r="BU223" s="2">
        <v>0</v>
      </c>
      <c r="BV223" s="2">
        <v>0</v>
      </c>
      <c r="BW223" s="2">
        <v>2109.1999999999998</v>
      </c>
    </row>
    <row r="224" spans="1:75" x14ac:dyDescent="0.2">
      <c r="A224" s="4" t="s">
        <v>363</v>
      </c>
      <c r="B224" s="20" t="s">
        <v>364</v>
      </c>
      <c r="C224" s="2">
        <v>13656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125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1016</v>
      </c>
      <c r="T224" s="2">
        <v>0</v>
      </c>
      <c r="U224" s="2">
        <v>0</v>
      </c>
      <c r="V224" s="2">
        <v>684</v>
      </c>
      <c r="W224" s="2">
        <v>566.79999999999995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16047.8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2005.6</v>
      </c>
      <c r="AP224" s="2">
        <v>0</v>
      </c>
      <c r="AQ224" s="2">
        <v>2005.6</v>
      </c>
      <c r="AR224" s="2">
        <v>0</v>
      </c>
      <c r="AS224" s="2">
        <v>0</v>
      </c>
      <c r="AT224" s="2">
        <v>136.56</v>
      </c>
      <c r="AU224" s="2">
        <v>0</v>
      </c>
      <c r="AV224" s="2">
        <v>1570.44</v>
      </c>
      <c r="AW224" s="2">
        <v>4000</v>
      </c>
      <c r="AX224" s="2">
        <v>0</v>
      </c>
      <c r="AY224" s="2">
        <v>0</v>
      </c>
      <c r="AZ224" s="2">
        <v>0</v>
      </c>
      <c r="BA224" s="2">
        <v>0</v>
      </c>
      <c r="BB224" s="45">
        <v>-0.3</v>
      </c>
      <c r="BC224" s="2">
        <v>0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7712.3</v>
      </c>
      <c r="BM224" s="2">
        <v>8335.5</v>
      </c>
      <c r="BN224" s="2">
        <v>0</v>
      </c>
      <c r="BO224" s="2">
        <v>0</v>
      </c>
      <c r="BP224" s="2">
        <v>1025.07</v>
      </c>
      <c r="BQ224" s="2">
        <v>405.05</v>
      </c>
      <c r="BR224" s="2">
        <v>0</v>
      </c>
      <c r="BS224" s="2">
        <v>2017.42</v>
      </c>
      <c r="BT224" s="2">
        <v>0</v>
      </c>
      <c r="BU224" s="2">
        <v>0</v>
      </c>
      <c r="BV224" s="2">
        <v>0</v>
      </c>
      <c r="BW224" s="2">
        <v>2422.4699999999998</v>
      </c>
    </row>
    <row r="225" spans="1:75" x14ac:dyDescent="0.2">
      <c r="A225" s="4" t="s">
        <v>365</v>
      </c>
      <c r="B225" s="20" t="s">
        <v>366</v>
      </c>
      <c r="C225" s="2">
        <v>11279.1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737</v>
      </c>
      <c r="T225" s="2">
        <v>0</v>
      </c>
      <c r="U225" s="2">
        <v>0</v>
      </c>
      <c r="V225" s="2">
        <v>455</v>
      </c>
      <c r="W225" s="2">
        <v>425.1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12886.02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1341.24</v>
      </c>
      <c r="AP225" s="2">
        <v>0</v>
      </c>
      <c r="AQ225" s="2">
        <v>1341.24</v>
      </c>
      <c r="AR225" s="2">
        <v>0</v>
      </c>
      <c r="AS225" s="2">
        <v>0</v>
      </c>
      <c r="AT225" s="2">
        <v>106.8</v>
      </c>
      <c r="AU225" s="2">
        <v>0</v>
      </c>
      <c r="AV225" s="2">
        <v>1297.0999999999999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0.38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2745.52</v>
      </c>
      <c r="BM225" s="2">
        <v>10140.5</v>
      </c>
      <c r="BN225" s="2">
        <v>0</v>
      </c>
      <c r="BO225" s="2">
        <v>0</v>
      </c>
      <c r="BP225" s="2">
        <v>843.77</v>
      </c>
      <c r="BQ225" s="2">
        <v>277.81</v>
      </c>
      <c r="BR225" s="2">
        <v>0</v>
      </c>
      <c r="BS225" s="2">
        <v>1524.4</v>
      </c>
      <c r="BT225" s="2">
        <v>0</v>
      </c>
      <c r="BU225" s="2">
        <v>0</v>
      </c>
      <c r="BV225" s="2">
        <v>0</v>
      </c>
      <c r="BW225" s="2">
        <v>1802.21</v>
      </c>
    </row>
    <row r="226" spans="1:75" x14ac:dyDescent="0.2">
      <c r="A226" s="4" t="s">
        <v>367</v>
      </c>
      <c r="B226" s="20" t="s">
        <v>368</v>
      </c>
      <c r="C226" s="2">
        <v>13656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1016</v>
      </c>
      <c r="T226" s="2">
        <v>0</v>
      </c>
      <c r="U226" s="2">
        <v>0</v>
      </c>
      <c r="V226" s="2">
        <v>684</v>
      </c>
      <c r="W226" s="2">
        <v>425.1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15781.1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1948.64</v>
      </c>
      <c r="AP226" s="2">
        <v>0</v>
      </c>
      <c r="AQ226" s="2">
        <v>1948.64</v>
      </c>
      <c r="AR226" s="2">
        <v>0</v>
      </c>
      <c r="AS226" s="2">
        <v>0</v>
      </c>
      <c r="AT226" s="2">
        <v>136.56</v>
      </c>
      <c r="AU226" s="2">
        <v>0</v>
      </c>
      <c r="AV226" s="2">
        <v>1570.44</v>
      </c>
      <c r="AW226" s="2">
        <v>5596</v>
      </c>
      <c r="AX226" s="2">
        <v>0</v>
      </c>
      <c r="AY226" s="2">
        <v>0</v>
      </c>
      <c r="AZ226" s="2">
        <v>0</v>
      </c>
      <c r="BA226" s="2">
        <v>0</v>
      </c>
      <c r="BB226" s="45">
        <v>-0.02</v>
      </c>
      <c r="BC226" s="2">
        <v>0</v>
      </c>
      <c r="BD226" s="2">
        <v>0</v>
      </c>
      <c r="BE226" s="2">
        <v>0</v>
      </c>
      <c r="BF226" s="2">
        <v>0</v>
      </c>
      <c r="BG226" s="2">
        <v>828.48</v>
      </c>
      <c r="BH226" s="2">
        <v>0</v>
      </c>
      <c r="BI226" s="2">
        <v>0</v>
      </c>
      <c r="BJ226" s="2">
        <v>0</v>
      </c>
      <c r="BK226" s="2">
        <v>0</v>
      </c>
      <c r="BL226" s="2">
        <v>10080.1</v>
      </c>
      <c r="BM226" s="2">
        <v>5701</v>
      </c>
      <c r="BN226" s="2">
        <v>0</v>
      </c>
      <c r="BO226" s="2">
        <v>0</v>
      </c>
      <c r="BP226" s="2">
        <v>927.19</v>
      </c>
      <c r="BQ226" s="2">
        <v>336.35</v>
      </c>
      <c r="BR226" s="2">
        <v>0</v>
      </c>
      <c r="BS226" s="2">
        <v>1751.27</v>
      </c>
      <c r="BT226" s="2">
        <v>0</v>
      </c>
      <c r="BU226" s="2">
        <v>0</v>
      </c>
      <c r="BV226" s="2">
        <v>0</v>
      </c>
      <c r="BW226" s="2">
        <v>2087.62</v>
      </c>
    </row>
    <row r="227" spans="1:75" x14ac:dyDescent="0.2">
      <c r="A227" s="4" t="s">
        <v>369</v>
      </c>
      <c r="B227" s="20" t="s">
        <v>370</v>
      </c>
      <c r="C227" s="2">
        <v>11279.1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200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737</v>
      </c>
      <c r="T227" s="2">
        <v>0</v>
      </c>
      <c r="U227" s="2">
        <v>0</v>
      </c>
      <c r="V227" s="2">
        <v>455</v>
      </c>
      <c r="W227" s="2">
        <v>283.39999999999998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11826.59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1156.49</v>
      </c>
      <c r="AP227" s="2">
        <v>0</v>
      </c>
      <c r="AQ227" s="2">
        <v>1156.49</v>
      </c>
      <c r="AR227" s="2">
        <v>0</v>
      </c>
      <c r="AS227" s="2">
        <v>0</v>
      </c>
      <c r="AT227" s="2">
        <v>112.8</v>
      </c>
      <c r="AU227" s="2">
        <v>0</v>
      </c>
      <c r="AV227" s="2">
        <v>1297.0999999999999</v>
      </c>
      <c r="AW227" s="2">
        <v>876</v>
      </c>
      <c r="AX227" s="2">
        <v>0</v>
      </c>
      <c r="AY227" s="2">
        <v>0</v>
      </c>
      <c r="AZ227" s="2">
        <v>0</v>
      </c>
      <c r="BA227" s="2">
        <v>4763.9799999999996</v>
      </c>
      <c r="BB227" s="45">
        <v>-0.06</v>
      </c>
      <c r="BC227" s="2">
        <v>0</v>
      </c>
      <c r="BD227" s="2">
        <v>0</v>
      </c>
      <c r="BE227" s="2">
        <v>0</v>
      </c>
      <c r="BF227" s="2">
        <v>0</v>
      </c>
      <c r="BG227" s="2">
        <v>2209.2800000000002</v>
      </c>
      <c r="BH227" s="2">
        <v>0</v>
      </c>
      <c r="BI227" s="2">
        <v>0</v>
      </c>
      <c r="BJ227" s="2">
        <v>0</v>
      </c>
      <c r="BK227" s="2">
        <v>0</v>
      </c>
      <c r="BL227" s="2">
        <v>10415.59</v>
      </c>
      <c r="BM227" s="2">
        <v>1411</v>
      </c>
      <c r="BN227" s="2">
        <v>0</v>
      </c>
      <c r="BO227" s="2">
        <v>0</v>
      </c>
      <c r="BP227" s="2">
        <v>843.77</v>
      </c>
      <c r="BQ227" s="2">
        <v>250.93</v>
      </c>
      <c r="BR227" s="2">
        <v>0</v>
      </c>
      <c r="BS227" s="2">
        <v>1458.53</v>
      </c>
      <c r="BT227" s="2">
        <v>0</v>
      </c>
      <c r="BU227" s="2">
        <v>0</v>
      </c>
      <c r="BV227" s="2">
        <v>0</v>
      </c>
      <c r="BW227" s="2">
        <v>1709.46</v>
      </c>
    </row>
    <row r="228" spans="1:75" x14ac:dyDescent="0.2">
      <c r="A228" s="4" t="s">
        <v>371</v>
      </c>
      <c r="B228" s="20" t="s">
        <v>372</v>
      </c>
      <c r="C228" s="2">
        <v>11279.1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200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737</v>
      </c>
      <c r="T228" s="2">
        <v>0</v>
      </c>
      <c r="U228" s="2">
        <v>0</v>
      </c>
      <c r="V228" s="2">
        <v>455</v>
      </c>
      <c r="W228" s="2">
        <v>283.39999999999998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12954.5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1353.52</v>
      </c>
      <c r="AP228" s="2">
        <v>0</v>
      </c>
      <c r="AQ228" s="2">
        <v>1353.52</v>
      </c>
      <c r="AR228" s="2">
        <v>0</v>
      </c>
      <c r="AS228" s="2">
        <v>0</v>
      </c>
      <c r="AT228" s="2">
        <v>112.78</v>
      </c>
      <c r="AU228" s="2">
        <v>0</v>
      </c>
      <c r="AV228" s="2">
        <v>1297.0999999999999</v>
      </c>
      <c r="AW228" s="2">
        <v>3400</v>
      </c>
      <c r="AX228" s="2">
        <v>0</v>
      </c>
      <c r="AY228" s="2">
        <v>0</v>
      </c>
      <c r="AZ228" s="2">
        <v>0</v>
      </c>
      <c r="BA228" s="2">
        <v>0</v>
      </c>
      <c r="BB228" s="2">
        <v>0.28999999999999998</v>
      </c>
      <c r="BC228" s="2">
        <v>0</v>
      </c>
      <c r="BD228" s="2">
        <v>0</v>
      </c>
      <c r="BE228" s="2">
        <v>0</v>
      </c>
      <c r="BF228" s="2">
        <v>0</v>
      </c>
      <c r="BG228" s="2">
        <v>424.81</v>
      </c>
      <c r="BH228" s="2">
        <v>0</v>
      </c>
      <c r="BI228" s="2">
        <v>0</v>
      </c>
      <c r="BJ228" s="2">
        <v>0</v>
      </c>
      <c r="BK228" s="2">
        <v>0</v>
      </c>
      <c r="BL228" s="2">
        <v>6588.5</v>
      </c>
      <c r="BM228" s="2">
        <v>6366</v>
      </c>
      <c r="BN228" s="2">
        <v>0</v>
      </c>
      <c r="BO228" s="2">
        <v>0</v>
      </c>
      <c r="BP228" s="2">
        <v>932.16</v>
      </c>
      <c r="BQ228" s="2">
        <v>339.84</v>
      </c>
      <c r="BR228" s="2">
        <v>0</v>
      </c>
      <c r="BS228" s="2">
        <v>1764.77</v>
      </c>
      <c r="BT228" s="2">
        <v>0</v>
      </c>
      <c r="BU228" s="2">
        <v>0</v>
      </c>
      <c r="BV228" s="2">
        <v>0</v>
      </c>
      <c r="BW228" s="2">
        <v>2104.61</v>
      </c>
    </row>
    <row r="229" spans="1:75" x14ac:dyDescent="0.2">
      <c r="A229" s="4" t="s">
        <v>373</v>
      </c>
      <c r="B229" s="20" t="s">
        <v>374</v>
      </c>
      <c r="C229" s="2">
        <v>13656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910.4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1016</v>
      </c>
      <c r="T229" s="2">
        <v>0</v>
      </c>
      <c r="U229" s="2">
        <v>0</v>
      </c>
      <c r="V229" s="2">
        <v>684</v>
      </c>
      <c r="W229" s="2">
        <v>283.39999999999998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16549.8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2022.6</v>
      </c>
      <c r="AP229" s="2">
        <v>0</v>
      </c>
      <c r="AQ229" s="2">
        <v>2022.6</v>
      </c>
      <c r="AR229" s="2">
        <v>0</v>
      </c>
      <c r="AS229" s="2">
        <v>0</v>
      </c>
      <c r="AT229" s="2">
        <v>136.56</v>
      </c>
      <c r="AU229" s="2">
        <v>0</v>
      </c>
      <c r="AV229" s="2">
        <v>1570.44</v>
      </c>
      <c r="AW229" s="2">
        <v>4874</v>
      </c>
      <c r="AX229" s="2">
        <v>0</v>
      </c>
      <c r="AY229" s="2">
        <v>0</v>
      </c>
      <c r="AZ229" s="2">
        <v>0</v>
      </c>
      <c r="BA229" s="2">
        <v>0</v>
      </c>
      <c r="BB229" s="2">
        <v>0.2</v>
      </c>
      <c r="BC229" s="2">
        <v>0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8603.7999999999993</v>
      </c>
      <c r="BM229" s="2">
        <v>7946</v>
      </c>
      <c r="BN229" s="2">
        <v>0</v>
      </c>
      <c r="BO229" s="2">
        <v>0</v>
      </c>
      <c r="BP229" s="2">
        <v>1010.7</v>
      </c>
      <c r="BQ229" s="2">
        <v>394.96</v>
      </c>
      <c r="BR229" s="2">
        <v>0</v>
      </c>
      <c r="BS229" s="2">
        <v>1978.34</v>
      </c>
      <c r="BT229" s="2">
        <v>0</v>
      </c>
      <c r="BU229" s="2">
        <v>0</v>
      </c>
      <c r="BV229" s="2">
        <v>0</v>
      </c>
      <c r="BW229" s="2">
        <v>2373.3000000000002</v>
      </c>
    </row>
    <row r="230" spans="1:75" x14ac:dyDescent="0.2">
      <c r="A230" s="4" t="s">
        <v>646</v>
      </c>
      <c r="B230" s="20" t="s">
        <v>647</v>
      </c>
      <c r="C230" s="2">
        <v>13656</v>
      </c>
      <c r="D230" s="2">
        <v>0</v>
      </c>
      <c r="E230" s="2">
        <v>0</v>
      </c>
      <c r="F230" s="2">
        <v>0</v>
      </c>
      <c r="G230" s="2">
        <v>0</v>
      </c>
      <c r="H230" s="2">
        <v>8193.6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1016</v>
      </c>
      <c r="T230" s="2">
        <v>0</v>
      </c>
      <c r="U230" s="2">
        <v>0</v>
      </c>
      <c r="V230" s="2">
        <v>342</v>
      </c>
      <c r="W230" s="2">
        <v>283.39999999999998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15297.4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1845.32</v>
      </c>
      <c r="AP230" s="2">
        <v>0</v>
      </c>
      <c r="AQ230" s="2">
        <v>1845.32</v>
      </c>
      <c r="AR230" s="2">
        <v>0</v>
      </c>
      <c r="AS230" s="2">
        <v>0</v>
      </c>
      <c r="AT230" s="2">
        <v>136.56</v>
      </c>
      <c r="AU230" s="2">
        <v>0</v>
      </c>
      <c r="AV230" s="2">
        <v>1570.44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0.08</v>
      </c>
      <c r="BC230" s="2">
        <v>0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3552.4</v>
      </c>
      <c r="BM230" s="2">
        <v>11745</v>
      </c>
      <c r="BN230" s="2">
        <v>0</v>
      </c>
      <c r="BO230" s="2">
        <v>0</v>
      </c>
      <c r="BP230" s="2">
        <v>358.91</v>
      </c>
      <c r="BQ230" s="2">
        <v>336.35</v>
      </c>
      <c r="BR230" s="2">
        <v>0</v>
      </c>
      <c r="BS230" s="2">
        <v>677.91</v>
      </c>
      <c r="BT230" s="2">
        <v>0</v>
      </c>
      <c r="BU230" s="2">
        <v>0</v>
      </c>
      <c r="BV230" s="2">
        <v>0</v>
      </c>
      <c r="BW230" s="2">
        <v>1014.26</v>
      </c>
    </row>
    <row r="231" spans="1:75" x14ac:dyDescent="0.2">
      <c r="A231" s="4" t="s">
        <v>375</v>
      </c>
      <c r="B231" s="20" t="s">
        <v>376</v>
      </c>
      <c r="C231" s="2">
        <v>13656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1016</v>
      </c>
      <c r="T231" s="2">
        <v>0</v>
      </c>
      <c r="U231" s="2">
        <v>0</v>
      </c>
      <c r="V231" s="2">
        <v>684</v>
      </c>
      <c r="W231" s="2">
        <v>283.39999999999998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15631.18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1916.62</v>
      </c>
      <c r="AP231" s="2">
        <v>0</v>
      </c>
      <c r="AQ231" s="2">
        <v>1916.62</v>
      </c>
      <c r="AR231" s="2">
        <v>0</v>
      </c>
      <c r="AS231" s="2">
        <v>0</v>
      </c>
      <c r="AT231" s="2">
        <v>136.56</v>
      </c>
      <c r="AU231" s="2">
        <v>0</v>
      </c>
      <c r="AV231" s="2">
        <v>1570.44</v>
      </c>
      <c r="AW231" s="2">
        <v>5072</v>
      </c>
      <c r="AX231" s="2">
        <v>0</v>
      </c>
      <c r="AY231" s="2">
        <v>0</v>
      </c>
      <c r="AZ231" s="2">
        <v>0</v>
      </c>
      <c r="BA231" s="2">
        <v>0</v>
      </c>
      <c r="BB231" s="2">
        <v>0.06</v>
      </c>
      <c r="BC231" s="2">
        <v>0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8695.68</v>
      </c>
      <c r="BM231" s="2">
        <v>6935.5</v>
      </c>
      <c r="BN231" s="2">
        <v>0</v>
      </c>
      <c r="BO231" s="2">
        <v>0</v>
      </c>
      <c r="BP231" s="2">
        <v>927.19</v>
      </c>
      <c r="BQ231" s="2">
        <v>336.35</v>
      </c>
      <c r="BR231" s="2">
        <v>0</v>
      </c>
      <c r="BS231" s="2">
        <v>1751.27</v>
      </c>
      <c r="BT231" s="2">
        <v>0</v>
      </c>
      <c r="BU231" s="2">
        <v>0</v>
      </c>
      <c r="BV231" s="2">
        <v>0</v>
      </c>
      <c r="BW231" s="2">
        <v>2087.62</v>
      </c>
    </row>
    <row r="232" spans="1:75" x14ac:dyDescent="0.2">
      <c r="A232" s="4" t="s">
        <v>377</v>
      </c>
      <c r="B232" s="20" t="s">
        <v>378</v>
      </c>
      <c r="C232" s="2">
        <v>13656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1016</v>
      </c>
      <c r="T232" s="2">
        <v>0</v>
      </c>
      <c r="U232" s="2">
        <v>0</v>
      </c>
      <c r="V232" s="2">
        <v>684</v>
      </c>
      <c r="W232" s="2">
        <v>283.39999999999998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15639.4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1918.38</v>
      </c>
      <c r="AP232" s="2">
        <v>0</v>
      </c>
      <c r="AQ232" s="2">
        <v>1918.38</v>
      </c>
      <c r="AR232" s="2">
        <v>0</v>
      </c>
      <c r="AS232" s="2">
        <v>0</v>
      </c>
      <c r="AT232" s="2">
        <v>136.56</v>
      </c>
      <c r="AU232" s="2">
        <v>0</v>
      </c>
      <c r="AV232" s="2">
        <v>1570.44</v>
      </c>
      <c r="AW232" s="2">
        <v>2600</v>
      </c>
      <c r="AX232" s="2">
        <v>0</v>
      </c>
      <c r="AY232" s="2">
        <v>0</v>
      </c>
      <c r="AZ232" s="2">
        <v>0</v>
      </c>
      <c r="BA232" s="2">
        <v>0</v>
      </c>
      <c r="BB232" s="2">
        <v>0.02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6225.4</v>
      </c>
      <c r="BM232" s="2">
        <v>9414</v>
      </c>
      <c r="BN232" s="2">
        <v>0</v>
      </c>
      <c r="BO232" s="2">
        <v>0</v>
      </c>
      <c r="BP232" s="2">
        <v>927.19</v>
      </c>
      <c r="BQ232" s="2">
        <v>336.35</v>
      </c>
      <c r="BR232" s="2">
        <v>0</v>
      </c>
      <c r="BS232" s="2">
        <v>1751.27</v>
      </c>
      <c r="BT232" s="2">
        <v>0</v>
      </c>
      <c r="BU232" s="2">
        <v>0</v>
      </c>
      <c r="BV232" s="2">
        <v>0</v>
      </c>
      <c r="BW232" s="2">
        <v>2087.62</v>
      </c>
    </row>
    <row r="233" spans="1:75" x14ac:dyDescent="0.2">
      <c r="A233" s="4" t="s">
        <v>379</v>
      </c>
      <c r="B233" s="20" t="s">
        <v>380</v>
      </c>
      <c r="C233" s="2">
        <v>13656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1016</v>
      </c>
      <c r="T233" s="2">
        <v>0</v>
      </c>
      <c r="U233" s="2">
        <v>0</v>
      </c>
      <c r="V233" s="2">
        <v>684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14900.8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1760.61</v>
      </c>
      <c r="AP233" s="2">
        <v>0</v>
      </c>
      <c r="AQ233" s="2">
        <v>1760.61</v>
      </c>
      <c r="AR233" s="2">
        <v>0</v>
      </c>
      <c r="AS233" s="2">
        <v>0</v>
      </c>
      <c r="AT233" s="2">
        <v>136.56</v>
      </c>
      <c r="AU233" s="2">
        <v>0</v>
      </c>
      <c r="AV233" s="2">
        <v>1570.44</v>
      </c>
      <c r="AW233" s="2">
        <v>2804</v>
      </c>
      <c r="AX233" s="2">
        <v>0</v>
      </c>
      <c r="AY233" s="2">
        <v>0</v>
      </c>
      <c r="AZ233" s="2">
        <v>0</v>
      </c>
      <c r="BA233" s="2">
        <v>0</v>
      </c>
      <c r="BB233" s="2">
        <v>0.19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6271.8</v>
      </c>
      <c r="BM233" s="2">
        <v>8629</v>
      </c>
      <c r="BN233" s="2">
        <v>0</v>
      </c>
      <c r="BO233" s="2">
        <v>0</v>
      </c>
      <c r="BP233" s="2">
        <v>927.19</v>
      </c>
      <c r="BQ233" s="2">
        <v>314.64999999999998</v>
      </c>
      <c r="BR233" s="2">
        <v>0</v>
      </c>
      <c r="BS233" s="2">
        <v>1698.1</v>
      </c>
      <c r="BT233" s="2">
        <v>0</v>
      </c>
      <c r="BU233" s="2">
        <v>0</v>
      </c>
      <c r="BV233" s="2">
        <v>0</v>
      </c>
      <c r="BW233" s="2">
        <v>2012.75</v>
      </c>
    </row>
    <row r="234" spans="1:75" x14ac:dyDescent="0.2">
      <c r="A234" s="4" t="s">
        <v>381</v>
      </c>
      <c r="B234" s="20" t="s">
        <v>382</v>
      </c>
      <c r="C234" s="2">
        <v>13656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1016</v>
      </c>
      <c r="T234" s="2">
        <v>0</v>
      </c>
      <c r="U234" s="2">
        <v>0</v>
      </c>
      <c r="V234" s="2">
        <v>661.2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14878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1755.74</v>
      </c>
      <c r="AP234" s="2">
        <v>0</v>
      </c>
      <c r="AQ234" s="2">
        <v>1755.74</v>
      </c>
      <c r="AR234" s="2">
        <v>0</v>
      </c>
      <c r="AS234" s="2">
        <v>0</v>
      </c>
      <c r="AT234" s="2">
        <v>136.56</v>
      </c>
      <c r="AU234" s="2">
        <v>0</v>
      </c>
      <c r="AV234" s="2">
        <v>1570.44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0.26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3463</v>
      </c>
      <c r="BM234" s="2">
        <v>11415</v>
      </c>
      <c r="BN234" s="2">
        <v>0</v>
      </c>
      <c r="BO234" s="2">
        <v>0</v>
      </c>
      <c r="BP234" s="2">
        <v>1003.55</v>
      </c>
      <c r="BQ234" s="2">
        <v>364.78</v>
      </c>
      <c r="BR234" s="2">
        <v>0</v>
      </c>
      <c r="BS234" s="2">
        <v>1897.27</v>
      </c>
      <c r="BT234" s="2">
        <v>0</v>
      </c>
      <c r="BU234" s="2">
        <v>0</v>
      </c>
      <c r="BV234" s="2">
        <v>0</v>
      </c>
      <c r="BW234" s="2">
        <v>2262.0500000000002</v>
      </c>
    </row>
    <row r="235" spans="1:75" x14ac:dyDescent="0.2">
      <c r="A235" s="4" t="s">
        <v>383</v>
      </c>
      <c r="B235" s="20" t="s">
        <v>384</v>
      </c>
      <c r="C235" s="2">
        <v>13656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910.4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1016</v>
      </c>
      <c r="T235" s="2">
        <v>0</v>
      </c>
      <c r="U235" s="2">
        <v>0</v>
      </c>
      <c r="V235" s="2">
        <v>684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16266.4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1962.07</v>
      </c>
      <c r="AP235" s="2">
        <v>0</v>
      </c>
      <c r="AQ235" s="2">
        <v>1962.07</v>
      </c>
      <c r="AR235" s="2">
        <v>0</v>
      </c>
      <c r="AS235" s="2">
        <v>0</v>
      </c>
      <c r="AT235" s="2">
        <v>136.56</v>
      </c>
      <c r="AU235" s="2">
        <v>0</v>
      </c>
      <c r="AV235" s="2">
        <v>1570.44</v>
      </c>
      <c r="AW235" s="2">
        <v>850</v>
      </c>
      <c r="AX235" s="2">
        <v>0</v>
      </c>
      <c r="AY235" s="2">
        <v>0</v>
      </c>
      <c r="AZ235" s="2">
        <v>0</v>
      </c>
      <c r="BA235" s="2">
        <v>0</v>
      </c>
      <c r="BB235" s="45">
        <v>-0.17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4518.8999999999996</v>
      </c>
      <c r="BM235" s="2">
        <v>11747.5</v>
      </c>
      <c r="BN235" s="2">
        <v>0</v>
      </c>
      <c r="BO235" s="2">
        <v>0</v>
      </c>
      <c r="BP235" s="2">
        <v>927.19</v>
      </c>
      <c r="BQ235" s="2">
        <v>336.35</v>
      </c>
      <c r="BR235" s="2">
        <v>0</v>
      </c>
      <c r="BS235" s="2">
        <v>1751.27</v>
      </c>
      <c r="BT235" s="2">
        <v>0</v>
      </c>
      <c r="BU235" s="2">
        <v>0</v>
      </c>
      <c r="BV235" s="2">
        <v>0</v>
      </c>
      <c r="BW235" s="2">
        <v>2087.62</v>
      </c>
    </row>
    <row r="236" spans="1:75" x14ac:dyDescent="0.2">
      <c r="A236" s="4" t="s">
        <v>385</v>
      </c>
      <c r="B236" s="20" t="s">
        <v>540</v>
      </c>
      <c r="C236" s="2">
        <v>13656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1016</v>
      </c>
      <c r="T236" s="2">
        <v>0</v>
      </c>
      <c r="U236" s="2">
        <v>0</v>
      </c>
      <c r="V236" s="2">
        <v>684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15349.05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1856.35</v>
      </c>
      <c r="AP236" s="2">
        <v>0</v>
      </c>
      <c r="AQ236" s="2">
        <v>1856.35</v>
      </c>
      <c r="AR236" s="2">
        <v>0</v>
      </c>
      <c r="AS236" s="2">
        <v>0</v>
      </c>
      <c r="AT236" s="2">
        <v>136.56</v>
      </c>
      <c r="AU236" s="2">
        <v>0</v>
      </c>
      <c r="AV236" s="2">
        <v>1570.44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45">
        <v>-0.28000000000000003</v>
      </c>
      <c r="BC236" s="2">
        <v>0</v>
      </c>
      <c r="BD236" s="2">
        <v>0</v>
      </c>
      <c r="BE236" s="2">
        <v>0</v>
      </c>
      <c r="BF236" s="2">
        <v>0</v>
      </c>
      <c r="BG236" s="2">
        <v>1499.98</v>
      </c>
      <c r="BH236" s="2">
        <v>0</v>
      </c>
      <c r="BI236" s="2">
        <v>0</v>
      </c>
      <c r="BJ236" s="2">
        <v>0</v>
      </c>
      <c r="BK236" s="2">
        <v>0</v>
      </c>
      <c r="BL236" s="2">
        <v>5063.05</v>
      </c>
      <c r="BM236" s="2">
        <v>10286</v>
      </c>
      <c r="BN236" s="2">
        <v>0</v>
      </c>
      <c r="BO236" s="2">
        <v>0</v>
      </c>
      <c r="BP236" s="2">
        <v>1003.55</v>
      </c>
      <c r="BQ236" s="2">
        <v>389.94</v>
      </c>
      <c r="BR236" s="2">
        <v>0</v>
      </c>
      <c r="BS236" s="2">
        <v>1958.91</v>
      </c>
      <c r="BT236" s="2">
        <v>0</v>
      </c>
      <c r="BU236" s="2">
        <v>0</v>
      </c>
      <c r="BV236" s="2">
        <v>0</v>
      </c>
      <c r="BW236" s="2">
        <v>2348.85</v>
      </c>
    </row>
    <row r="237" spans="1:75" x14ac:dyDescent="0.2">
      <c r="A237" s="4" t="s">
        <v>387</v>
      </c>
      <c r="B237" s="20" t="s">
        <v>388</v>
      </c>
      <c r="C237" s="2">
        <v>13056</v>
      </c>
      <c r="D237" s="2">
        <v>0</v>
      </c>
      <c r="E237" s="2">
        <v>388.05</v>
      </c>
      <c r="F237" s="2">
        <v>0</v>
      </c>
      <c r="G237" s="2">
        <v>0</v>
      </c>
      <c r="H237" s="2">
        <v>0</v>
      </c>
      <c r="I237" s="2">
        <v>870.4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1016</v>
      </c>
      <c r="T237" s="2">
        <v>0</v>
      </c>
      <c r="U237" s="2">
        <v>0</v>
      </c>
      <c r="V237" s="2">
        <v>684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15579.25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1773.84</v>
      </c>
      <c r="AP237" s="2">
        <v>0</v>
      </c>
      <c r="AQ237" s="2">
        <v>1773.84</v>
      </c>
      <c r="AR237" s="2">
        <v>0</v>
      </c>
      <c r="AS237" s="2">
        <v>0</v>
      </c>
      <c r="AT237" s="2">
        <v>130.56</v>
      </c>
      <c r="AU237" s="2">
        <v>0</v>
      </c>
      <c r="AV237" s="2">
        <v>1501.44</v>
      </c>
      <c r="AW237" s="2">
        <v>2488</v>
      </c>
      <c r="AX237" s="2">
        <v>0</v>
      </c>
      <c r="AY237" s="2">
        <v>0</v>
      </c>
      <c r="AZ237" s="2">
        <v>0</v>
      </c>
      <c r="BA237" s="2">
        <v>0</v>
      </c>
      <c r="BB237" s="45">
        <v>-0.19</v>
      </c>
      <c r="BC237" s="2">
        <v>0</v>
      </c>
      <c r="BD237" s="2">
        <v>0</v>
      </c>
      <c r="BE237" s="2">
        <v>0</v>
      </c>
      <c r="BF237" s="2">
        <v>0</v>
      </c>
      <c r="BG237" s="2">
        <v>2761.6</v>
      </c>
      <c r="BH237" s="2">
        <v>0</v>
      </c>
      <c r="BI237" s="2">
        <v>0</v>
      </c>
      <c r="BJ237" s="2">
        <v>0</v>
      </c>
      <c r="BK237" s="2">
        <v>0</v>
      </c>
      <c r="BL237" s="2">
        <v>8655.25</v>
      </c>
      <c r="BM237" s="2">
        <v>6924</v>
      </c>
      <c r="BN237" s="2">
        <v>0</v>
      </c>
      <c r="BO237" s="2">
        <v>0</v>
      </c>
      <c r="BP237" s="2">
        <v>906.14</v>
      </c>
      <c r="BQ237" s="2">
        <v>300.83</v>
      </c>
      <c r="BR237" s="2">
        <v>0</v>
      </c>
      <c r="BS237" s="2">
        <v>1643.16</v>
      </c>
      <c r="BT237" s="2">
        <v>0</v>
      </c>
      <c r="BU237" s="2">
        <v>0</v>
      </c>
      <c r="BV237" s="2">
        <v>0</v>
      </c>
      <c r="BW237" s="2">
        <v>1943.99</v>
      </c>
    </row>
    <row r="238" spans="1:75" x14ac:dyDescent="0.2">
      <c r="A238" s="4" t="s">
        <v>389</v>
      </c>
      <c r="B238" s="20" t="s">
        <v>390</v>
      </c>
      <c r="C238" s="2">
        <v>13656</v>
      </c>
      <c r="D238" s="2">
        <v>0</v>
      </c>
      <c r="E238" s="2">
        <v>0</v>
      </c>
      <c r="F238" s="2">
        <v>0</v>
      </c>
      <c r="G238" s="2">
        <v>0</v>
      </c>
      <c r="H238" s="2">
        <v>10014.4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1016</v>
      </c>
      <c r="T238" s="2">
        <v>0</v>
      </c>
      <c r="U238" s="2">
        <v>0</v>
      </c>
      <c r="V238" s="2">
        <v>182.4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14854.4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1847.93</v>
      </c>
      <c r="AP238" s="2">
        <v>0</v>
      </c>
      <c r="AQ238" s="2">
        <v>1847.93</v>
      </c>
      <c r="AR238" s="2">
        <v>0</v>
      </c>
      <c r="AS238" s="2">
        <v>0</v>
      </c>
      <c r="AT238" s="2">
        <v>0</v>
      </c>
      <c r="AU238" s="2">
        <v>0</v>
      </c>
      <c r="AV238" s="2">
        <v>1570.44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0.03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3418.4</v>
      </c>
      <c r="BM238" s="2">
        <v>11436</v>
      </c>
      <c r="BN238" s="2">
        <v>0</v>
      </c>
      <c r="BO238" s="2">
        <v>0</v>
      </c>
      <c r="BP238" s="2">
        <v>239.28</v>
      </c>
      <c r="BQ238" s="2">
        <v>336.35</v>
      </c>
      <c r="BR238" s="2">
        <v>0</v>
      </c>
      <c r="BS238" s="2">
        <v>451.94</v>
      </c>
      <c r="BT238" s="2">
        <v>0</v>
      </c>
      <c r="BU238" s="2">
        <v>0</v>
      </c>
      <c r="BV238" s="2">
        <v>0</v>
      </c>
      <c r="BW238" s="2">
        <v>788.29</v>
      </c>
    </row>
    <row r="239" spans="1:75" x14ac:dyDescent="0.2">
      <c r="A239" s="4" t="s">
        <v>391</v>
      </c>
      <c r="B239" s="20" t="s">
        <v>392</v>
      </c>
      <c r="C239" s="2">
        <v>13656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910.4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1016</v>
      </c>
      <c r="T239" s="2">
        <v>0</v>
      </c>
      <c r="U239" s="2">
        <v>0</v>
      </c>
      <c r="V239" s="2">
        <v>684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16266.4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1962.07</v>
      </c>
      <c r="AP239" s="2">
        <v>0</v>
      </c>
      <c r="AQ239" s="2">
        <v>1962.07</v>
      </c>
      <c r="AR239" s="2">
        <v>0</v>
      </c>
      <c r="AS239" s="2">
        <v>0</v>
      </c>
      <c r="AT239" s="2">
        <v>0</v>
      </c>
      <c r="AU239" s="2">
        <v>0</v>
      </c>
      <c r="AV239" s="2">
        <v>1570.44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45">
        <v>-0.11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3532.4</v>
      </c>
      <c r="BM239" s="2">
        <v>12734</v>
      </c>
      <c r="BN239" s="2">
        <v>0</v>
      </c>
      <c r="BO239" s="2">
        <v>0</v>
      </c>
      <c r="BP239" s="2">
        <v>927.18</v>
      </c>
      <c r="BQ239" s="2">
        <v>336.35</v>
      </c>
      <c r="BR239" s="2">
        <v>0</v>
      </c>
      <c r="BS239" s="2">
        <v>1751.24</v>
      </c>
      <c r="BT239" s="2">
        <v>0</v>
      </c>
      <c r="BU239" s="2">
        <v>0</v>
      </c>
      <c r="BV239" s="2">
        <v>0</v>
      </c>
      <c r="BW239" s="2">
        <v>2087.59</v>
      </c>
    </row>
    <row r="240" spans="1:75" x14ac:dyDescent="0.2">
      <c r="A240" s="4" t="s">
        <v>393</v>
      </c>
      <c r="B240" s="20" t="s">
        <v>394</v>
      </c>
      <c r="C240" s="2">
        <v>13656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1016</v>
      </c>
      <c r="T240" s="2">
        <v>0</v>
      </c>
      <c r="U240" s="2">
        <v>0</v>
      </c>
      <c r="V240" s="2">
        <v>684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15356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1857.84</v>
      </c>
      <c r="AP240" s="2">
        <v>0</v>
      </c>
      <c r="AQ240" s="2">
        <v>1857.84</v>
      </c>
      <c r="AR240" s="2">
        <v>0</v>
      </c>
      <c r="AS240" s="2">
        <v>0</v>
      </c>
      <c r="AT240" s="2">
        <v>0</v>
      </c>
      <c r="AU240" s="2">
        <v>0</v>
      </c>
      <c r="AV240" s="2">
        <v>1570.44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0.22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3428.5</v>
      </c>
      <c r="BM240" s="2">
        <v>11927.5</v>
      </c>
      <c r="BN240" s="2">
        <v>0</v>
      </c>
      <c r="BO240" s="2">
        <v>0</v>
      </c>
      <c r="BP240" s="2">
        <v>927.18</v>
      </c>
      <c r="BQ240" s="2">
        <v>336.35</v>
      </c>
      <c r="BR240" s="2">
        <v>0</v>
      </c>
      <c r="BS240" s="2">
        <v>1751.24</v>
      </c>
      <c r="BT240" s="2">
        <v>0</v>
      </c>
      <c r="BU240" s="2">
        <v>0</v>
      </c>
      <c r="BV240" s="2">
        <v>0</v>
      </c>
      <c r="BW240" s="2">
        <v>2087.59</v>
      </c>
    </row>
    <row r="241" spans="1:75" x14ac:dyDescent="0.2">
      <c r="A241" s="4" t="s">
        <v>395</v>
      </c>
      <c r="B241" s="20" t="s">
        <v>396</v>
      </c>
      <c r="C241" s="2">
        <v>13656</v>
      </c>
      <c r="D241" s="2">
        <v>0</v>
      </c>
      <c r="E241" s="2">
        <v>0</v>
      </c>
      <c r="F241" s="2">
        <v>0</v>
      </c>
      <c r="G241" s="2">
        <v>0</v>
      </c>
      <c r="H241" s="2">
        <v>1365.6</v>
      </c>
      <c r="I241" s="2">
        <v>910.4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1016</v>
      </c>
      <c r="T241" s="2">
        <v>0</v>
      </c>
      <c r="U241" s="2">
        <v>0</v>
      </c>
      <c r="V241" s="2">
        <v>501.6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15618.68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1823.71</v>
      </c>
      <c r="AP241" s="2">
        <v>0</v>
      </c>
      <c r="AQ241" s="2">
        <v>1823.71</v>
      </c>
      <c r="AR241" s="2">
        <v>0</v>
      </c>
      <c r="AS241" s="2">
        <v>0</v>
      </c>
      <c r="AT241" s="2">
        <v>0</v>
      </c>
      <c r="AU241" s="2">
        <v>0</v>
      </c>
      <c r="AV241" s="2">
        <v>1570.44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0.03</v>
      </c>
      <c r="BC241" s="2">
        <v>0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3394.18</v>
      </c>
      <c r="BM241" s="2">
        <v>12224.5</v>
      </c>
      <c r="BN241" s="2">
        <v>0</v>
      </c>
      <c r="BO241" s="2">
        <v>0</v>
      </c>
      <c r="BP241" s="2">
        <v>807.54</v>
      </c>
      <c r="BQ241" s="2">
        <v>325.5</v>
      </c>
      <c r="BR241" s="2">
        <v>0</v>
      </c>
      <c r="BS241" s="2">
        <v>1498.7</v>
      </c>
      <c r="BT241" s="2">
        <v>0</v>
      </c>
      <c r="BU241" s="2">
        <v>0</v>
      </c>
      <c r="BV241" s="2">
        <v>0</v>
      </c>
      <c r="BW241" s="2">
        <v>1824.2</v>
      </c>
    </row>
    <row r="242" spans="1:75" x14ac:dyDescent="0.2">
      <c r="A242" s="4" t="s">
        <v>397</v>
      </c>
      <c r="B242" s="20" t="s">
        <v>398</v>
      </c>
      <c r="C242" s="2">
        <v>13656</v>
      </c>
      <c r="D242" s="2">
        <v>0</v>
      </c>
      <c r="E242" s="2">
        <v>0</v>
      </c>
      <c r="F242" s="2">
        <v>0</v>
      </c>
      <c r="G242" s="2">
        <v>0</v>
      </c>
      <c r="H242" s="2">
        <v>8193.6</v>
      </c>
      <c r="I242" s="2">
        <v>910.4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1016</v>
      </c>
      <c r="T242" s="2">
        <v>0</v>
      </c>
      <c r="U242" s="2">
        <v>0</v>
      </c>
      <c r="V242" s="2">
        <v>615.6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16198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1947.46</v>
      </c>
      <c r="AP242" s="2">
        <v>0</v>
      </c>
      <c r="AQ242" s="2">
        <v>1947.46</v>
      </c>
      <c r="AR242" s="2">
        <v>0</v>
      </c>
      <c r="AS242" s="2">
        <v>0</v>
      </c>
      <c r="AT242" s="2">
        <v>0</v>
      </c>
      <c r="AU242" s="2">
        <v>0</v>
      </c>
      <c r="AV242" s="2">
        <v>1570.44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0.1</v>
      </c>
      <c r="BC242" s="2">
        <v>0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3518</v>
      </c>
      <c r="BM242" s="2">
        <v>12680</v>
      </c>
      <c r="BN242" s="2">
        <v>0</v>
      </c>
      <c r="BO242" s="2">
        <v>0</v>
      </c>
      <c r="BP242" s="2">
        <v>358.91</v>
      </c>
      <c r="BQ242" s="2">
        <v>336.35</v>
      </c>
      <c r="BR242" s="2">
        <v>0</v>
      </c>
      <c r="BS242" s="2">
        <v>677.91</v>
      </c>
      <c r="BT242" s="2">
        <v>0</v>
      </c>
      <c r="BU242" s="2">
        <v>0</v>
      </c>
      <c r="BV242" s="2">
        <v>0</v>
      </c>
      <c r="BW242" s="2">
        <v>1014.26</v>
      </c>
    </row>
    <row r="243" spans="1:75" x14ac:dyDescent="0.2">
      <c r="A243" s="4" t="s">
        <v>648</v>
      </c>
      <c r="B243" s="20" t="s">
        <v>649</v>
      </c>
      <c r="C243" s="2">
        <v>13656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1016</v>
      </c>
      <c r="T243" s="2">
        <v>0</v>
      </c>
      <c r="U243" s="2">
        <v>0</v>
      </c>
      <c r="V243" s="2">
        <v>684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15356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1857.84</v>
      </c>
      <c r="AP243" s="2">
        <v>0</v>
      </c>
      <c r="AQ243" s="2">
        <v>1857.84</v>
      </c>
      <c r="AR243" s="2">
        <v>0</v>
      </c>
      <c r="AS243" s="2">
        <v>0</v>
      </c>
      <c r="AT243" s="2">
        <v>0</v>
      </c>
      <c r="AU243" s="2">
        <v>0</v>
      </c>
      <c r="AV243" s="2">
        <v>1570.44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45">
        <v>-0.28000000000000003</v>
      </c>
      <c r="BC243" s="2">
        <v>0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3428</v>
      </c>
      <c r="BM243" s="2">
        <v>11928</v>
      </c>
      <c r="BN243" s="2">
        <v>0</v>
      </c>
      <c r="BO243" s="2">
        <v>0</v>
      </c>
      <c r="BP243" s="2">
        <v>927.18</v>
      </c>
      <c r="BQ243" s="2">
        <v>336.35</v>
      </c>
      <c r="BR243" s="2">
        <v>0</v>
      </c>
      <c r="BS243" s="2">
        <v>1751.24</v>
      </c>
      <c r="BT243" s="2">
        <v>0</v>
      </c>
      <c r="BU243" s="2">
        <v>0</v>
      </c>
      <c r="BV243" s="2">
        <v>0</v>
      </c>
      <c r="BW243" s="2">
        <v>2087.59</v>
      </c>
    </row>
    <row r="244" spans="1:75" x14ac:dyDescent="0.2">
      <c r="A244" s="4" t="s">
        <v>399</v>
      </c>
      <c r="B244" s="20" t="s">
        <v>400</v>
      </c>
      <c r="C244" s="2">
        <v>13656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1016</v>
      </c>
      <c r="T244" s="2">
        <v>0</v>
      </c>
      <c r="U244" s="2">
        <v>0</v>
      </c>
      <c r="V244" s="2">
        <v>684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15356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1857.84</v>
      </c>
      <c r="AP244" s="2">
        <v>0</v>
      </c>
      <c r="AQ244" s="2">
        <v>1857.84</v>
      </c>
      <c r="AR244" s="2">
        <v>0</v>
      </c>
      <c r="AS244" s="2">
        <v>0</v>
      </c>
      <c r="AT244" s="2">
        <v>0</v>
      </c>
      <c r="AU244" s="2">
        <v>0</v>
      </c>
      <c r="AV244" s="2">
        <v>1570.44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45">
        <v>-0.28000000000000003</v>
      </c>
      <c r="BC244" s="2">
        <v>0</v>
      </c>
      <c r="BD244" s="2">
        <v>0</v>
      </c>
      <c r="BE244" s="2">
        <v>0</v>
      </c>
      <c r="BF244" s="2">
        <v>0</v>
      </c>
      <c r="BG244" s="2">
        <v>0</v>
      </c>
      <c r="BH244" s="2">
        <v>0</v>
      </c>
      <c r="BI244" s="2">
        <v>0</v>
      </c>
      <c r="BJ244" s="2">
        <v>0</v>
      </c>
      <c r="BK244" s="2">
        <v>0</v>
      </c>
      <c r="BL244" s="2">
        <v>3428</v>
      </c>
      <c r="BM244" s="2">
        <v>11928</v>
      </c>
      <c r="BN244" s="2">
        <v>0</v>
      </c>
      <c r="BO244" s="2">
        <v>0</v>
      </c>
      <c r="BP244" s="2">
        <v>927.18</v>
      </c>
      <c r="BQ244" s="2">
        <v>336.35</v>
      </c>
      <c r="BR244" s="2">
        <v>0</v>
      </c>
      <c r="BS244" s="2">
        <v>1751.24</v>
      </c>
      <c r="BT244" s="2">
        <v>0</v>
      </c>
      <c r="BU244" s="2">
        <v>0</v>
      </c>
      <c r="BV244" s="2">
        <v>0</v>
      </c>
      <c r="BW244" s="2">
        <v>2087.59</v>
      </c>
    </row>
    <row r="245" spans="1:75" s="26" customFormat="1" x14ac:dyDescent="0.2">
      <c r="A245" s="11" t="s">
        <v>538</v>
      </c>
      <c r="C245" s="26" t="s">
        <v>39</v>
      </c>
      <c r="D245" s="26" t="s">
        <v>39</v>
      </c>
      <c r="E245" s="26" t="s">
        <v>39</v>
      </c>
      <c r="F245" s="26" t="s">
        <v>39</v>
      </c>
      <c r="G245" s="26" t="s">
        <v>39</v>
      </c>
      <c r="H245" s="26" t="s">
        <v>39</v>
      </c>
      <c r="I245" s="26" t="s">
        <v>39</v>
      </c>
      <c r="J245" s="26" t="s">
        <v>39</v>
      </c>
      <c r="K245" s="26" t="s">
        <v>39</v>
      </c>
      <c r="L245" s="26" t="s">
        <v>39</v>
      </c>
      <c r="M245" s="26" t="s">
        <v>39</v>
      </c>
      <c r="N245" s="26" t="s">
        <v>39</v>
      </c>
      <c r="O245" s="26" t="s">
        <v>39</v>
      </c>
      <c r="P245" s="26" t="s">
        <v>39</v>
      </c>
      <c r="Q245" s="26" t="s">
        <v>39</v>
      </c>
      <c r="R245" s="26" t="s">
        <v>39</v>
      </c>
      <c r="S245" s="26" t="s">
        <v>39</v>
      </c>
      <c r="T245" s="26" t="s">
        <v>39</v>
      </c>
      <c r="U245" s="26" t="s">
        <v>39</v>
      </c>
      <c r="V245" s="26" t="s">
        <v>39</v>
      </c>
      <c r="W245" s="26" t="s">
        <v>39</v>
      </c>
      <c r="X245" s="26" t="s">
        <v>39</v>
      </c>
      <c r="Y245" s="26" t="s">
        <v>39</v>
      </c>
      <c r="Z245" s="26" t="s">
        <v>39</v>
      </c>
      <c r="AA245" s="26" t="s">
        <v>39</v>
      </c>
      <c r="AB245" s="26" t="s">
        <v>39</v>
      </c>
      <c r="AC245" s="26" t="s">
        <v>39</v>
      </c>
      <c r="AD245" s="26" t="s">
        <v>39</v>
      </c>
      <c r="AE245" s="26" t="s">
        <v>39</v>
      </c>
      <c r="AF245" s="26" t="s">
        <v>39</v>
      </c>
      <c r="AG245" s="26" t="s">
        <v>39</v>
      </c>
      <c r="AH245" s="26" t="s">
        <v>39</v>
      </c>
      <c r="AI245" s="26" t="s">
        <v>39</v>
      </c>
      <c r="AJ245" s="26" t="s">
        <v>39</v>
      </c>
      <c r="AK245" s="26" t="s">
        <v>39</v>
      </c>
      <c r="AL245" s="26" t="s">
        <v>39</v>
      </c>
      <c r="AM245" s="26" t="s">
        <v>39</v>
      </c>
      <c r="AN245" s="26" t="s">
        <v>39</v>
      </c>
      <c r="AO245" s="26" t="s">
        <v>39</v>
      </c>
      <c r="AP245" s="26" t="s">
        <v>39</v>
      </c>
      <c r="AQ245" s="26" t="s">
        <v>39</v>
      </c>
      <c r="AR245" s="26" t="s">
        <v>39</v>
      </c>
      <c r="AS245" s="26" t="s">
        <v>39</v>
      </c>
      <c r="AT245" s="26" t="s">
        <v>39</v>
      </c>
      <c r="AU245" s="26" t="s">
        <v>39</v>
      </c>
      <c r="AV245" s="26" t="s">
        <v>39</v>
      </c>
      <c r="AW245" s="26" t="s">
        <v>39</v>
      </c>
      <c r="AX245" s="26" t="s">
        <v>39</v>
      </c>
      <c r="AY245" s="26" t="s">
        <v>39</v>
      </c>
      <c r="AZ245" s="26" t="s">
        <v>39</v>
      </c>
      <c r="BA245" s="26" t="s">
        <v>39</v>
      </c>
      <c r="BB245" s="26" t="s">
        <v>39</v>
      </c>
      <c r="BC245" s="26" t="s">
        <v>39</v>
      </c>
      <c r="BD245" s="26" t="s">
        <v>39</v>
      </c>
      <c r="BE245" s="26" t="s">
        <v>39</v>
      </c>
      <c r="BF245" s="26" t="s">
        <v>39</v>
      </c>
      <c r="BG245" s="26" t="s">
        <v>39</v>
      </c>
      <c r="BH245" s="26" t="s">
        <v>39</v>
      </c>
      <c r="BI245" s="26" t="s">
        <v>39</v>
      </c>
      <c r="BJ245" s="26" t="s">
        <v>39</v>
      </c>
      <c r="BK245" s="26" t="s">
        <v>39</v>
      </c>
      <c r="BL245" s="26" t="s">
        <v>39</v>
      </c>
      <c r="BM245" s="26" t="s">
        <v>39</v>
      </c>
      <c r="BN245" s="26" t="s">
        <v>39</v>
      </c>
      <c r="BO245" s="26" t="s">
        <v>39</v>
      </c>
      <c r="BP245" s="26" t="s">
        <v>39</v>
      </c>
      <c r="BQ245" s="26" t="s">
        <v>39</v>
      </c>
      <c r="BR245" s="26" t="s">
        <v>39</v>
      </c>
      <c r="BS245" s="26" t="s">
        <v>39</v>
      </c>
      <c r="BT245" s="26" t="s">
        <v>39</v>
      </c>
      <c r="BU245" s="26" t="s">
        <v>39</v>
      </c>
      <c r="BV245" s="26" t="s">
        <v>39</v>
      </c>
      <c r="BW245" s="26" t="s">
        <v>39</v>
      </c>
    </row>
    <row r="246" spans="1:75" x14ac:dyDescent="0.2">
      <c r="C246" s="15"/>
      <c r="D246" s="15">
        <v>0</v>
      </c>
      <c r="E246" s="15">
        <v>388.05</v>
      </c>
      <c r="F246" s="15">
        <v>0</v>
      </c>
      <c r="G246" s="15">
        <v>0</v>
      </c>
      <c r="H246" s="15">
        <v>27767.200000000001</v>
      </c>
      <c r="I246" s="15">
        <v>6332.8</v>
      </c>
      <c r="J246" s="15">
        <v>250</v>
      </c>
      <c r="K246" s="15">
        <v>0</v>
      </c>
      <c r="L246" s="15">
        <v>400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22252</v>
      </c>
      <c r="T246" s="15">
        <v>0</v>
      </c>
      <c r="U246" s="15">
        <v>0</v>
      </c>
      <c r="V246" s="15">
        <v>13698.8</v>
      </c>
      <c r="W246" s="15">
        <v>4392.7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348719.6</v>
      </c>
      <c r="AI246" s="15">
        <v>0</v>
      </c>
      <c r="AJ246" s="15">
        <v>0</v>
      </c>
      <c r="AK246" s="15">
        <v>0</v>
      </c>
      <c r="AL246" s="15">
        <v>0</v>
      </c>
      <c r="AM246" s="15">
        <v>0</v>
      </c>
      <c r="AN246" s="15">
        <v>0</v>
      </c>
      <c r="AO246" s="15">
        <v>41278.300000000003</v>
      </c>
      <c r="AP246" s="15">
        <v>0</v>
      </c>
      <c r="AQ246" s="15">
        <v>41278.300000000003</v>
      </c>
      <c r="AR246" s="15">
        <v>0</v>
      </c>
      <c r="AS246" s="15">
        <v>0</v>
      </c>
      <c r="AT246" s="15">
        <v>2077.9</v>
      </c>
      <c r="AU246" s="15">
        <v>819.68</v>
      </c>
      <c r="AV246" s="15">
        <v>34957.760000000002</v>
      </c>
      <c r="AW246" s="15">
        <v>38536.1</v>
      </c>
      <c r="AX246" s="15">
        <v>3846</v>
      </c>
      <c r="AY246" s="15">
        <v>0</v>
      </c>
      <c r="AZ246" s="15">
        <v>0</v>
      </c>
      <c r="BA246" s="15">
        <v>4763.9799999999996</v>
      </c>
      <c r="BB246" s="46">
        <v>-0.01</v>
      </c>
      <c r="BC246" s="15">
        <v>0</v>
      </c>
      <c r="BD246" s="15">
        <v>0</v>
      </c>
      <c r="BE246" s="15">
        <v>0</v>
      </c>
      <c r="BF246" s="15">
        <v>0</v>
      </c>
      <c r="BG246" s="15">
        <v>9684.89</v>
      </c>
      <c r="BH246" s="15">
        <v>0</v>
      </c>
      <c r="BI246" s="15">
        <v>0</v>
      </c>
      <c r="BJ246" s="15">
        <v>0</v>
      </c>
      <c r="BK246" s="15">
        <v>0</v>
      </c>
      <c r="BL246" s="15">
        <v>135964.6</v>
      </c>
      <c r="BM246" s="15">
        <v>212755</v>
      </c>
      <c r="BN246" s="15">
        <v>0</v>
      </c>
      <c r="BO246" s="15">
        <v>0</v>
      </c>
      <c r="BP246" s="15">
        <v>19640.16</v>
      </c>
      <c r="BQ246" s="15">
        <v>7812.48</v>
      </c>
      <c r="BR246" s="15">
        <v>0</v>
      </c>
      <c r="BS246" s="15">
        <v>37052.949999999997</v>
      </c>
      <c r="BT246" s="15">
        <v>0</v>
      </c>
      <c r="BU246" s="15">
        <v>0</v>
      </c>
      <c r="BV246" s="15">
        <v>0</v>
      </c>
      <c r="BW246" s="15">
        <v>44865.43</v>
      </c>
    </row>
    <row r="248" spans="1:75" x14ac:dyDescent="0.2">
      <c r="A248" s="10" t="s">
        <v>407</v>
      </c>
    </row>
    <row r="249" spans="1:75" x14ac:dyDescent="0.2">
      <c r="A249" s="4" t="s">
        <v>514</v>
      </c>
      <c r="B249" s="20" t="s">
        <v>515</v>
      </c>
      <c r="C249" s="2">
        <v>11279.1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737</v>
      </c>
      <c r="T249" s="2">
        <v>0</v>
      </c>
      <c r="U249" s="2">
        <v>0</v>
      </c>
      <c r="V249" s="2">
        <v>455</v>
      </c>
      <c r="W249" s="2">
        <v>850.2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13321.3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1423.22</v>
      </c>
      <c r="AP249" s="2">
        <v>0</v>
      </c>
      <c r="AQ249" s="2">
        <v>1423.22</v>
      </c>
      <c r="AR249" s="2">
        <v>0</v>
      </c>
      <c r="AS249" s="2">
        <v>0</v>
      </c>
      <c r="AT249" s="2">
        <v>112.8</v>
      </c>
      <c r="AU249" s="2">
        <v>0</v>
      </c>
      <c r="AV249" s="2">
        <v>1297.0999999999999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45">
        <v>-0.32</v>
      </c>
      <c r="BC249" s="2">
        <v>0</v>
      </c>
      <c r="BD249" s="2">
        <v>0</v>
      </c>
      <c r="BE249" s="2">
        <v>0</v>
      </c>
      <c r="BF249" s="2">
        <v>0</v>
      </c>
      <c r="BG249" s="2">
        <v>0</v>
      </c>
      <c r="BH249" s="2">
        <v>0</v>
      </c>
      <c r="BI249" s="2">
        <v>0</v>
      </c>
      <c r="BJ249" s="2">
        <v>0</v>
      </c>
      <c r="BK249" s="2">
        <v>0</v>
      </c>
      <c r="BL249" s="2">
        <v>2832.8</v>
      </c>
      <c r="BM249" s="2">
        <v>10488.5</v>
      </c>
      <c r="BN249" s="2">
        <v>0</v>
      </c>
      <c r="BO249" s="2">
        <v>0</v>
      </c>
      <c r="BP249" s="2">
        <v>876.93</v>
      </c>
      <c r="BQ249" s="2">
        <v>301.08999999999997</v>
      </c>
      <c r="BR249" s="2">
        <v>0</v>
      </c>
      <c r="BS249" s="2">
        <v>1614.59</v>
      </c>
      <c r="BT249" s="2">
        <v>0</v>
      </c>
      <c r="BU249" s="2">
        <v>0</v>
      </c>
      <c r="BV249" s="2">
        <v>0</v>
      </c>
      <c r="BW249" s="2">
        <v>1915.68</v>
      </c>
    </row>
    <row r="250" spans="1:75" x14ac:dyDescent="0.2">
      <c r="A250" s="4" t="s">
        <v>408</v>
      </c>
      <c r="B250" s="20" t="s">
        <v>409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910.4</v>
      </c>
      <c r="J250" s="2">
        <v>125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1016</v>
      </c>
      <c r="T250" s="2">
        <v>0</v>
      </c>
      <c r="U250" s="2">
        <v>0</v>
      </c>
      <c r="V250" s="2">
        <v>684</v>
      </c>
      <c r="W250" s="2">
        <v>708.5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17089.150000000001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2137.81</v>
      </c>
      <c r="AP250" s="2">
        <v>0</v>
      </c>
      <c r="AQ250" s="2">
        <v>2137.81</v>
      </c>
      <c r="AR250" s="2">
        <v>0</v>
      </c>
      <c r="AS250" s="2">
        <v>0</v>
      </c>
      <c r="AT250" s="2">
        <v>136.56</v>
      </c>
      <c r="AU250" s="2">
        <v>0</v>
      </c>
      <c r="AV250" s="2">
        <v>1570.44</v>
      </c>
      <c r="AW250" s="2">
        <v>0</v>
      </c>
      <c r="AX250" s="2">
        <v>6019.84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v>0</v>
      </c>
      <c r="BK250" s="2">
        <v>0</v>
      </c>
      <c r="BL250" s="2">
        <v>9864.65</v>
      </c>
      <c r="BM250" s="2">
        <v>7224.5</v>
      </c>
      <c r="BN250" s="2">
        <v>0</v>
      </c>
      <c r="BO250" s="2">
        <v>0</v>
      </c>
      <c r="BP250" s="2">
        <v>927.19</v>
      </c>
      <c r="BQ250" s="2">
        <v>336.35</v>
      </c>
      <c r="BR250" s="2">
        <v>0</v>
      </c>
      <c r="BS250" s="2">
        <v>1751.27</v>
      </c>
      <c r="BT250" s="2">
        <v>0</v>
      </c>
      <c r="BU250" s="2">
        <v>0</v>
      </c>
      <c r="BV250" s="2">
        <v>0</v>
      </c>
      <c r="BW250" s="2">
        <v>2087.62</v>
      </c>
    </row>
    <row r="251" spans="1:75" x14ac:dyDescent="0.2">
      <c r="A251" s="4" t="s">
        <v>410</v>
      </c>
      <c r="B251" s="20" t="s">
        <v>411</v>
      </c>
      <c r="C251" s="2">
        <v>11279.1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400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737</v>
      </c>
      <c r="T251" s="2">
        <v>0</v>
      </c>
      <c r="U251" s="2">
        <v>0</v>
      </c>
      <c r="V251" s="2">
        <v>455</v>
      </c>
      <c r="W251" s="2">
        <v>566.79999999999995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13437.9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1448.14</v>
      </c>
      <c r="AP251" s="2">
        <v>0</v>
      </c>
      <c r="AQ251" s="2">
        <v>1448.14</v>
      </c>
      <c r="AR251" s="2">
        <v>0</v>
      </c>
      <c r="AS251" s="2">
        <v>0</v>
      </c>
      <c r="AT251" s="2">
        <v>112.8</v>
      </c>
      <c r="AU251" s="2">
        <v>0</v>
      </c>
      <c r="AV251" s="2">
        <v>1297.0999999999999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45">
        <v>-0.14000000000000001</v>
      </c>
      <c r="BC251" s="2">
        <v>0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v>0</v>
      </c>
      <c r="BK251" s="2">
        <v>0</v>
      </c>
      <c r="BL251" s="2">
        <v>2857.9</v>
      </c>
      <c r="BM251" s="2">
        <v>10580</v>
      </c>
      <c r="BN251" s="2">
        <v>0</v>
      </c>
      <c r="BO251" s="2">
        <v>0</v>
      </c>
      <c r="BP251" s="2">
        <v>843.77</v>
      </c>
      <c r="BQ251" s="2">
        <v>277.81</v>
      </c>
      <c r="BR251" s="2">
        <v>0</v>
      </c>
      <c r="BS251" s="2">
        <v>1524.4</v>
      </c>
      <c r="BT251" s="2">
        <v>0</v>
      </c>
      <c r="BU251" s="2">
        <v>0</v>
      </c>
      <c r="BV251" s="2">
        <v>0</v>
      </c>
      <c r="BW251" s="2">
        <v>1802.21</v>
      </c>
    </row>
    <row r="252" spans="1:75" x14ac:dyDescent="0.2">
      <c r="A252" s="4" t="s">
        <v>412</v>
      </c>
      <c r="B252" s="20" t="s">
        <v>413</v>
      </c>
      <c r="C252" s="2">
        <v>13656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910.4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1016</v>
      </c>
      <c r="T252" s="2">
        <v>0</v>
      </c>
      <c r="U252" s="2">
        <v>0</v>
      </c>
      <c r="V252" s="2">
        <v>684</v>
      </c>
      <c r="W252" s="2">
        <v>566.79999999999995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16378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1985.9</v>
      </c>
      <c r="AP252" s="2">
        <v>0</v>
      </c>
      <c r="AQ252" s="2">
        <v>1985.9</v>
      </c>
      <c r="AR252" s="2">
        <v>0</v>
      </c>
      <c r="AS252" s="2">
        <v>0</v>
      </c>
      <c r="AT252" s="2">
        <v>136.56</v>
      </c>
      <c r="AU252" s="2">
        <v>0</v>
      </c>
      <c r="AV252" s="2">
        <v>1570.44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45">
        <v>-0.4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  <c r="BH252" s="2">
        <v>0</v>
      </c>
      <c r="BI252" s="2">
        <v>0</v>
      </c>
      <c r="BJ252" s="2">
        <v>0</v>
      </c>
      <c r="BK252" s="2">
        <v>0</v>
      </c>
      <c r="BL252" s="2">
        <v>3692.5</v>
      </c>
      <c r="BM252" s="2">
        <v>12685.5</v>
      </c>
      <c r="BN252" s="2">
        <v>0</v>
      </c>
      <c r="BO252" s="2">
        <v>0</v>
      </c>
      <c r="BP252" s="2">
        <v>927.19</v>
      </c>
      <c r="BQ252" s="2">
        <v>314.64999999999998</v>
      </c>
      <c r="BR252" s="2">
        <v>0</v>
      </c>
      <c r="BS252" s="2">
        <v>1698.1</v>
      </c>
      <c r="BT252" s="2">
        <v>0</v>
      </c>
      <c r="BU252" s="2">
        <v>0</v>
      </c>
      <c r="BV252" s="2">
        <v>0</v>
      </c>
      <c r="BW252" s="2">
        <v>2012.75</v>
      </c>
    </row>
    <row r="253" spans="1:75" x14ac:dyDescent="0.2">
      <c r="A253" s="4" t="s">
        <v>414</v>
      </c>
      <c r="B253" s="20" t="s">
        <v>415</v>
      </c>
      <c r="C253" s="2">
        <v>13656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1016</v>
      </c>
      <c r="T253" s="2">
        <v>0</v>
      </c>
      <c r="U253" s="2">
        <v>0</v>
      </c>
      <c r="V253" s="2">
        <v>684</v>
      </c>
      <c r="W253" s="2">
        <v>283.39999999999998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15639.4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1918.38</v>
      </c>
      <c r="AP253" s="2">
        <v>0</v>
      </c>
      <c r="AQ253" s="2">
        <v>1918.38</v>
      </c>
      <c r="AR253" s="2">
        <v>0</v>
      </c>
      <c r="AS253" s="2">
        <v>0</v>
      </c>
      <c r="AT253" s="2">
        <v>136.56</v>
      </c>
      <c r="AU253" s="2">
        <v>0</v>
      </c>
      <c r="AV253" s="2">
        <v>1570.44</v>
      </c>
      <c r="AW253" s="2">
        <v>4118</v>
      </c>
      <c r="AX253" s="2">
        <v>0</v>
      </c>
      <c r="AY253" s="2">
        <v>0</v>
      </c>
      <c r="AZ253" s="2">
        <v>0</v>
      </c>
      <c r="BA253" s="2">
        <v>0</v>
      </c>
      <c r="BB253" s="2">
        <v>0.02</v>
      </c>
      <c r="BC253" s="2">
        <v>0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2">
        <v>0</v>
      </c>
      <c r="BJ253" s="2">
        <v>0</v>
      </c>
      <c r="BK253" s="2">
        <v>0</v>
      </c>
      <c r="BL253" s="2">
        <v>7743.4</v>
      </c>
      <c r="BM253" s="2">
        <v>7896</v>
      </c>
      <c r="BN253" s="2">
        <v>0</v>
      </c>
      <c r="BO253" s="2">
        <v>0</v>
      </c>
      <c r="BP253" s="2">
        <v>1010.7</v>
      </c>
      <c r="BQ253" s="2">
        <v>394.96</v>
      </c>
      <c r="BR253" s="2">
        <v>0</v>
      </c>
      <c r="BS253" s="2">
        <v>1978.34</v>
      </c>
      <c r="BT253" s="2">
        <v>0</v>
      </c>
      <c r="BU253" s="2">
        <v>0</v>
      </c>
      <c r="BV253" s="2">
        <v>0</v>
      </c>
      <c r="BW253" s="2">
        <v>2373.3000000000002</v>
      </c>
    </row>
    <row r="254" spans="1:75" x14ac:dyDescent="0.2">
      <c r="A254" s="4" t="s">
        <v>416</v>
      </c>
      <c r="B254" s="20" t="s">
        <v>417</v>
      </c>
      <c r="C254" s="2">
        <v>11279.1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737</v>
      </c>
      <c r="T254" s="2">
        <v>0</v>
      </c>
      <c r="U254" s="2">
        <v>0</v>
      </c>
      <c r="V254" s="2">
        <v>455</v>
      </c>
      <c r="W254" s="2">
        <v>283.39999999999998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12754.5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1317.68</v>
      </c>
      <c r="AP254" s="2">
        <v>0</v>
      </c>
      <c r="AQ254" s="2">
        <v>1317.68</v>
      </c>
      <c r="AR254" s="2">
        <v>0</v>
      </c>
      <c r="AS254" s="2">
        <v>0</v>
      </c>
      <c r="AT254" s="2">
        <v>106.8</v>
      </c>
      <c r="AU254" s="2">
        <v>0</v>
      </c>
      <c r="AV254" s="2">
        <v>1297.0999999999999</v>
      </c>
      <c r="AW254" s="2">
        <v>5340</v>
      </c>
      <c r="AX254" s="2">
        <v>0</v>
      </c>
      <c r="AY254" s="2">
        <v>0</v>
      </c>
      <c r="AZ254" s="2">
        <v>0</v>
      </c>
      <c r="BA254" s="2">
        <v>0</v>
      </c>
      <c r="BB254" s="45">
        <v>-0.08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v>0</v>
      </c>
      <c r="BK254" s="2">
        <v>0</v>
      </c>
      <c r="BL254" s="2">
        <v>8061.5</v>
      </c>
      <c r="BM254" s="2">
        <v>4693</v>
      </c>
      <c r="BN254" s="2">
        <v>0</v>
      </c>
      <c r="BO254" s="2">
        <v>0</v>
      </c>
      <c r="BP254" s="2">
        <v>923.47</v>
      </c>
      <c r="BQ254" s="2">
        <v>333.74</v>
      </c>
      <c r="BR254" s="2">
        <v>0</v>
      </c>
      <c r="BS254" s="2">
        <v>1741.13</v>
      </c>
      <c r="BT254" s="2">
        <v>0</v>
      </c>
      <c r="BU254" s="2">
        <v>0</v>
      </c>
      <c r="BV254" s="2">
        <v>0</v>
      </c>
      <c r="BW254" s="2">
        <v>2074.87</v>
      </c>
    </row>
    <row r="255" spans="1:75" x14ac:dyDescent="0.2">
      <c r="A255" s="4" t="s">
        <v>418</v>
      </c>
      <c r="B255" s="20" t="s">
        <v>419</v>
      </c>
      <c r="C255" s="2">
        <v>13656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1820.8</v>
      </c>
      <c r="O255" s="2">
        <v>0</v>
      </c>
      <c r="P255" s="2">
        <v>0</v>
      </c>
      <c r="Q255" s="2">
        <v>0</v>
      </c>
      <c r="R255" s="2">
        <v>0</v>
      </c>
      <c r="S255" s="2">
        <v>1016</v>
      </c>
      <c r="T255" s="2">
        <v>0</v>
      </c>
      <c r="U255" s="2">
        <v>0</v>
      </c>
      <c r="V255" s="2">
        <v>684</v>
      </c>
      <c r="W255" s="2">
        <v>283.39999999999998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17460.2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2307.3000000000002</v>
      </c>
      <c r="AP255" s="2">
        <v>0</v>
      </c>
      <c r="AQ255" s="2">
        <v>2307.3000000000002</v>
      </c>
      <c r="AR255" s="2">
        <v>0</v>
      </c>
      <c r="AS255" s="2">
        <v>0</v>
      </c>
      <c r="AT255" s="2">
        <v>136.56</v>
      </c>
      <c r="AU255" s="2">
        <v>0</v>
      </c>
      <c r="AV255" s="2">
        <v>1570.44</v>
      </c>
      <c r="AW255" s="2">
        <v>3678</v>
      </c>
      <c r="AX255" s="2">
        <v>0</v>
      </c>
      <c r="AY255" s="2">
        <v>0</v>
      </c>
      <c r="AZ255" s="2">
        <v>0</v>
      </c>
      <c r="BA255" s="2">
        <v>0</v>
      </c>
      <c r="BB255" s="45">
        <v>-0.1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  <c r="BH255" s="2">
        <v>0</v>
      </c>
      <c r="BI255" s="2">
        <v>0</v>
      </c>
      <c r="BJ255" s="2">
        <v>0</v>
      </c>
      <c r="BK255" s="2">
        <v>0</v>
      </c>
      <c r="BL255" s="2">
        <v>7692.2</v>
      </c>
      <c r="BM255" s="2">
        <v>9768</v>
      </c>
      <c r="BN255" s="2">
        <v>0</v>
      </c>
      <c r="BO255" s="2">
        <v>0</v>
      </c>
      <c r="BP255" s="2">
        <v>1016.4</v>
      </c>
      <c r="BQ255" s="2">
        <v>398.95</v>
      </c>
      <c r="BR255" s="2">
        <v>0</v>
      </c>
      <c r="BS255" s="2">
        <v>1993.83</v>
      </c>
      <c r="BT255" s="2">
        <v>0</v>
      </c>
      <c r="BU255" s="2">
        <v>0</v>
      </c>
      <c r="BV255" s="2">
        <v>0</v>
      </c>
      <c r="BW255" s="2">
        <v>2392.7800000000002</v>
      </c>
    </row>
    <row r="256" spans="1:75" x14ac:dyDescent="0.2">
      <c r="A256" s="4" t="s">
        <v>420</v>
      </c>
      <c r="B256" s="20" t="s">
        <v>421</v>
      </c>
      <c r="C256" s="2">
        <v>13656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1016</v>
      </c>
      <c r="T256" s="2">
        <v>0</v>
      </c>
      <c r="U256" s="2">
        <v>0</v>
      </c>
      <c r="V256" s="2">
        <v>684</v>
      </c>
      <c r="W256" s="2">
        <v>283.39999999999998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15639.4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1918.38</v>
      </c>
      <c r="AP256" s="2">
        <v>0</v>
      </c>
      <c r="AQ256" s="2">
        <v>1918.38</v>
      </c>
      <c r="AR256" s="2">
        <v>0</v>
      </c>
      <c r="AS256" s="2">
        <v>0</v>
      </c>
      <c r="AT256" s="2">
        <v>136.56</v>
      </c>
      <c r="AU256" s="2">
        <v>0</v>
      </c>
      <c r="AV256" s="2">
        <v>1570.44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0.02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v>0</v>
      </c>
      <c r="BK256" s="2">
        <v>0</v>
      </c>
      <c r="BL256" s="2">
        <v>3625.4</v>
      </c>
      <c r="BM256" s="2">
        <v>12014</v>
      </c>
      <c r="BN256" s="2">
        <v>0</v>
      </c>
      <c r="BO256" s="2">
        <v>0</v>
      </c>
      <c r="BP256" s="2">
        <v>927.19</v>
      </c>
      <c r="BQ256" s="2">
        <v>336.35</v>
      </c>
      <c r="BR256" s="2">
        <v>0</v>
      </c>
      <c r="BS256" s="2">
        <v>1751.27</v>
      </c>
      <c r="BT256" s="2">
        <v>0</v>
      </c>
      <c r="BU256" s="2">
        <v>0</v>
      </c>
      <c r="BV256" s="2">
        <v>0</v>
      </c>
      <c r="BW256" s="2">
        <v>2087.62</v>
      </c>
    </row>
    <row r="257" spans="1:75" x14ac:dyDescent="0.2">
      <c r="A257" s="4" t="s">
        <v>422</v>
      </c>
      <c r="B257" s="20" t="s">
        <v>423</v>
      </c>
      <c r="C257" s="2">
        <v>13656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910.4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1016</v>
      </c>
      <c r="T257" s="2">
        <v>0</v>
      </c>
      <c r="U257" s="2">
        <v>0</v>
      </c>
      <c r="V257" s="2">
        <v>684</v>
      </c>
      <c r="W257" s="2">
        <v>283.39999999999998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16530.830000000002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2018.55</v>
      </c>
      <c r="AP257" s="2">
        <v>0</v>
      </c>
      <c r="AQ257" s="2">
        <v>2018.55</v>
      </c>
      <c r="AR257" s="2">
        <v>0</v>
      </c>
      <c r="AS257" s="2">
        <v>0</v>
      </c>
      <c r="AT257" s="2">
        <v>136.56</v>
      </c>
      <c r="AU257" s="2">
        <v>0</v>
      </c>
      <c r="AV257" s="2">
        <v>1570.44</v>
      </c>
      <c r="AW257" s="2">
        <v>5080</v>
      </c>
      <c r="AX257" s="2">
        <v>0</v>
      </c>
      <c r="AY257" s="2">
        <v>0</v>
      </c>
      <c r="AZ257" s="2">
        <v>0</v>
      </c>
      <c r="BA257" s="2">
        <v>0</v>
      </c>
      <c r="BB257" s="2">
        <v>0.22</v>
      </c>
      <c r="BC257" s="2">
        <v>0</v>
      </c>
      <c r="BD257" s="2">
        <v>0</v>
      </c>
      <c r="BE257" s="2">
        <v>0</v>
      </c>
      <c r="BF257" s="2">
        <v>0</v>
      </c>
      <c r="BG257" s="2">
        <v>1402.06</v>
      </c>
      <c r="BH257" s="2">
        <v>0</v>
      </c>
      <c r="BI257" s="2">
        <v>0</v>
      </c>
      <c r="BJ257" s="2">
        <v>0</v>
      </c>
      <c r="BK257" s="2">
        <v>0</v>
      </c>
      <c r="BL257" s="2">
        <v>10207.83</v>
      </c>
      <c r="BM257" s="2">
        <v>6323</v>
      </c>
      <c r="BN257" s="2">
        <v>0</v>
      </c>
      <c r="BO257" s="2">
        <v>0</v>
      </c>
      <c r="BP257" s="2">
        <v>927.19</v>
      </c>
      <c r="BQ257" s="2">
        <v>336.35</v>
      </c>
      <c r="BR257" s="2">
        <v>0</v>
      </c>
      <c r="BS257" s="2">
        <v>1751.27</v>
      </c>
      <c r="BT257" s="2">
        <v>0</v>
      </c>
      <c r="BU257" s="2">
        <v>0</v>
      </c>
      <c r="BV257" s="2">
        <v>0</v>
      </c>
      <c r="BW257" s="2">
        <v>2087.62</v>
      </c>
    </row>
    <row r="258" spans="1:75" x14ac:dyDescent="0.2">
      <c r="A258" s="4" t="s">
        <v>424</v>
      </c>
      <c r="B258" s="20" t="s">
        <v>425</v>
      </c>
      <c r="C258" s="2">
        <v>11103.9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784</v>
      </c>
      <c r="T258" s="2">
        <v>0</v>
      </c>
      <c r="U258" s="2">
        <v>0</v>
      </c>
      <c r="V258" s="2">
        <v>499</v>
      </c>
      <c r="W258" s="2">
        <v>283.39999999999998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12670.3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1302.58</v>
      </c>
      <c r="AP258" s="2">
        <v>0</v>
      </c>
      <c r="AQ258" s="2">
        <v>1302.58</v>
      </c>
      <c r="AR258" s="2">
        <v>0</v>
      </c>
      <c r="AS258" s="2">
        <v>0</v>
      </c>
      <c r="AT258" s="2">
        <v>0</v>
      </c>
      <c r="AU258" s="2">
        <v>0</v>
      </c>
      <c r="AV258" s="2">
        <v>1276.94</v>
      </c>
      <c r="AW258" s="2">
        <v>5210.8599999999997</v>
      </c>
      <c r="AX258" s="2">
        <v>0</v>
      </c>
      <c r="AY258" s="2">
        <v>0</v>
      </c>
      <c r="AZ258" s="2">
        <v>0</v>
      </c>
      <c r="BA258" s="2">
        <v>0</v>
      </c>
      <c r="BB258" s="45">
        <v>-0.08</v>
      </c>
      <c r="BC258" s="2">
        <v>0</v>
      </c>
      <c r="BD258" s="2">
        <v>0</v>
      </c>
      <c r="BE258" s="2">
        <v>0</v>
      </c>
      <c r="BF258" s="2">
        <v>0</v>
      </c>
      <c r="BG258" s="2">
        <v>0</v>
      </c>
      <c r="BH258" s="2">
        <v>0</v>
      </c>
      <c r="BI258" s="2">
        <v>0</v>
      </c>
      <c r="BJ258" s="2">
        <v>0</v>
      </c>
      <c r="BK258" s="2">
        <v>0</v>
      </c>
      <c r="BL258" s="2">
        <v>7790.3</v>
      </c>
      <c r="BM258" s="2">
        <v>4880</v>
      </c>
      <c r="BN258" s="2">
        <v>0</v>
      </c>
      <c r="BO258" s="2">
        <v>0</v>
      </c>
      <c r="BP258" s="2">
        <v>918.35</v>
      </c>
      <c r="BQ258" s="2">
        <v>330.15</v>
      </c>
      <c r="BR258" s="2">
        <v>0</v>
      </c>
      <c r="BS258" s="2">
        <v>1727.21</v>
      </c>
      <c r="BT258" s="2">
        <v>0</v>
      </c>
      <c r="BU258" s="2">
        <v>0</v>
      </c>
      <c r="BV258" s="2">
        <v>0</v>
      </c>
      <c r="BW258" s="2">
        <v>2057.36</v>
      </c>
    </row>
    <row r="259" spans="1:75" x14ac:dyDescent="0.2">
      <c r="A259" s="4" t="s">
        <v>426</v>
      </c>
      <c r="B259" s="20" t="s">
        <v>427</v>
      </c>
      <c r="C259" s="2">
        <v>13656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910.4</v>
      </c>
      <c r="J259" s="2">
        <v>0</v>
      </c>
      <c r="K259" s="2">
        <v>0</v>
      </c>
      <c r="L259" s="2">
        <v>0</v>
      </c>
      <c r="M259" s="2">
        <v>0</v>
      </c>
      <c r="N259" s="2">
        <v>910.4</v>
      </c>
      <c r="O259" s="2">
        <v>0</v>
      </c>
      <c r="P259" s="2">
        <v>0</v>
      </c>
      <c r="Q259" s="2">
        <v>0</v>
      </c>
      <c r="R259" s="2">
        <v>0</v>
      </c>
      <c r="S259" s="2">
        <v>1016</v>
      </c>
      <c r="T259" s="2">
        <v>0</v>
      </c>
      <c r="U259" s="2">
        <v>0</v>
      </c>
      <c r="V259" s="2">
        <v>684</v>
      </c>
      <c r="W259" s="2">
        <v>283.39999999999998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17441.23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2213.0100000000002</v>
      </c>
      <c r="AP259" s="2">
        <v>0</v>
      </c>
      <c r="AQ259" s="2">
        <v>2213.0100000000002</v>
      </c>
      <c r="AR259" s="2">
        <v>0</v>
      </c>
      <c r="AS259" s="2">
        <v>0</v>
      </c>
      <c r="AT259" s="2">
        <v>136.56</v>
      </c>
      <c r="AU259" s="2">
        <v>0</v>
      </c>
      <c r="AV259" s="2">
        <v>1570.44</v>
      </c>
      <c r="AW259" s="2">
        <v>4488</v>
      </c>
      <c r="AX259" s="2">
        <v>0</v>
      </c>
      <c r="AY259" s="2">
        <v>0</v>
      </c>
      <c r="AZ259" s="2">
        <v>0</v>
      </c>
      <c r="BA259" s="2">
        <v>0</v>
      </c>
      <c r="BB259" s="45">
        <v>-0.28000000000000003</v>
      </c>
      <c r="BC259" s="2">
        <v>0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8407.73</v>
      </c>
      <c r="BM259" s="2">
        <v>9033.5</v>
      </c>
      <c r="BN259" s="2">
        <v>0</v>
      </c>
      <c r="BO259" s="2">
        <v>0</v>
      </c>
      <c r="BP259" s="2">
        <v>927.19</v>
      </c>
      <c r="BQ259" s="2">
        <v>336.35</v>
      </c>
      <c r="BR259" s="2">
        <v>0</v>
      </c>
      <c r="BS259" s="2">
        <v>1751.27</v>
      </c>
      <c r="BT259" s="2">
        <v>0</v>
      </c>
      <c r="BU259" s="2">
        <v>0</v>
      </c>
      <c r="BV259" s="2">
        <v>0</v>
      </c>
      <c r="BW259" s="2">
        <v>2087.62</v>
      </c>
    </row>
    <row r="260" spans="1:75" x14ac:dyDescent="0.2">
      <c r="A260" s="4" t="s">
        <v>428</v>
      </c>
      <c r="B260" s="20" t="s">
        <v>429</v>
      </c>
      <c r="C260" s="2">
        <v>13656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1016</v>
      </c>
      <c r="T260" s="2">
        <v>0</v>
      </c>
      <c r="U260" s="2">
        <v>0</v>
      </c>
      <c r="V260" s="2">
        <v>684</v>
      </c>
      <c r="W260" s="2">
        <v>283.39999999999998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15624.23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1915.14</v>
      </c>
      <c r="AP260" s="2">
        <v>0</v>
      </c>
      <c r="AQ260" s="2">
        <v>1915.14</v>
      </c>
      <c r="AR260" s="2">
        <v>0</v>
      </c>
      <c r="AS260" s="2">
        <v>0</v>
      </c>
      <c r="AT260" s="2">
        <v>136.56</v>
      </c>
      <c r="AU260" s="2">
        <v>0</v>
      </c>
      <c r="AV260" s="2">
        <v>1570.44</v>
      </c>
      <c r="AW260" s="2">
        <v>4222.68</v>
      </c>
      <c r="AX260" s="2">
        <v>0</v>
      </c>
      <c r="AY260" s="2">
        <v>0</v>
      </c>
      <c r="AZ260" s="2">
        <v>0</v>
      </c>
      <c r="BA260" s="2">
        <v>0</v>
      </c>
      <c r="BB260" s="45">
        <v>-0.09</v>
      </c>
      <c r="BC260" s="2">
        <v>0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7844.73</v>
      </c>
      <c r="BM260" s="2">
        <v>7779.5</v>
      </c>
      <c r="BN260" s="2">
        <v>0</v>
      </c>
      <c r="BO260" s="2">
        <v>0</v>
      </c>
      <c r="BP260" s="2">
        <v>927.19</v>
      </c>
      <c r="BQ260" s="2">
        <v>325.5</v>
      </c>
      <c r="BR260" s="2">
        <v>0</v>
      </c>
      <c r="BS260" s="2">
        <v>1724.69</v>
      </c>
      <c r="BT260" s="2">
        <v>0</v>
      </c>
      <c r="BU260" s="2">
        <v>0</v>
      </c>
      <c r="BV260" s="2">
        <v>0</v>
      </c>
      <c r="BW260" s="2">
        <v>2050.19</v>
      </c>
    </row>
    <row r="261" spans="1:75" x14ac:dyDescent="0.2">
      <c r="A261" s="4" t="s">
        <v>430</v>
      </c>
      <c r="B261" s="20" t="s">
        <v>431</v>
      </c>
      <c r="C261" s="2">
        <v>13656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1016</v>
      </c>
      <c r="T261" s="2">
        <v>0</v>
      </c>
      <c r="U261" s="2">
        <v>0</v>
      </c>
      <c r="V261" s="2">
        <v>684</v>
      </c>
      <c r="W261" s="2">
        <v>283.39999999999998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15639.4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1918.38</v>
      </c>
      <c r="AP261" s="2">
        <v>0</v>
      </c>
      <c r="AQ261" s="2">
        <v>1918.38</v>
      </c>
      <c r="AR261" s="2">
        <v>0</v>
      </c>
      <c r="AS261" s="2">
        <v>0</v>
      </c>
      <c r="AT261" s="2">
        <v>136.56</v>
      </c>
      <c r="AU261" s="2">
        <v>0</v>
      </c>
      <c r="AV261" s="2">
        <v>1570.44</v>
      </c>
      <c r="AW261" s="2">
        <v>5854</v>
      </c>
      <c r="AX261" s="2">
        <v>0</v>
      </c>
      <c r="AY261" s="2">
        <v>0</v>
      </c>
      <c r="AZ261" s="2">
        <v>0</v>
      </c>
      <c r="BA261" s="2">
        <v>0</v>
      </c>
      <c r="BB261" s="2">
        <v>0.02</v>
      </c>
      <c r="BC261" s="2">
        <v>0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9479.4</v>
      </c>
      <c r="BM261" s="2">
        <v>6160</v>
      </c>
      <c r="BN261" s="2">
        <v>0</v>
      </c>
      <c r="BO261" s="2">
        <v>0</v>
      </c>
      <c r="BP261" s="2">
        <v>1008.19</v>
      </c>
      <c r="BQ261" s="2">
        <v>393.2</v>
      </c>
      <c r="BR261" s="2">
        <v>0</v>
      </c>
      <c r="BS261" s="2">
        <v>1971.51</v>
      </c>
      <c r="BT261" s="2">
        <v>0</v>
      </c>
      <c r="BU261" s="2">
        <v>0</v>
      </c>
      <c r="BV261" s="2">
        <v>0</v>
      </c>
      <c r="BW261" s="2">
        <v>2364.71</v>
      </c>
    </row>
    <row r="262" spans="1:75" x14ac:dyDescent="0.2">
      <c r="A262" s="4" t="s">
        <v>432</v>
      </c>
      <c r="B262" s="20" t="s">
        <v>433</v>
      </c>
      <c r="C262" s="2">
        <v>14286.9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788</v>
      </c>
      <c r="T262" s="2">
        <v>0</v>
      </c>
      <c r="U262" s="2">
        <v>0</v>
      </c>
      <c r="V262" s="2">
        <v>468</v>
      </c>
      <c r="W262" s="2">
        <v>283.39999999999998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15826.3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1958.3</v>
      </c>
      <c r="AP262" s="2">
        <v>0</v>
      </c>
      <c r="AQ262" s="2">
        <v>1958.3</v>
      </c>
      <c r="AR262" s="2">
        <v>0</v>
      </c>
      <c r="AS262" s="2">
        <v>0</v>
      </c>
      <c r="AT262" s="2">
        <v>0</v>
      </c>
      <c r="AU262" s="2">
        <v>0</v>
      </c>
      <c r="AV262" s="2">
        <v>1643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45">
        <v>-0.22</v>
      </c>
      <c r="BC262" s="2">
        <v>0</v>
      </c>
      <c r="BD262" s="2">
        <v>0</v>
      </c>
      <c r="BE262" s="2">
        <v>0</v>
      </c>
      <c r="BF262" s="2">
        <v>0</v>
      </c>
      <c r="BG262" s="2">
        <v>1529.72</v>
      </c>
      <c r="BH262" s="2">
        <v>0</v>
      </c>
      <c r="BI262" s="2">
        <v>0</v>
      </c>
      <c r="BJ262" s="2">
        <v>0</v>
      </c>
      <c r="BK262" s="2">
        <v>0</v>
      </c>
      <c r="BL262" s="2">
        <v>5130.8</v>
      </c>
      <c r="BM262" s="2">
        <v>10695.5</v>
      </c>
      <c r="BN262" s="2">
        <v>0</v>
      </c>
      <c r="BO262" s="2">
        <v>0</v>
      </c>
      <c r="BP262" s="2">
        <v>949.33</v>
      </c>
      <c r="BQ262" s="2">
        <v>351.89</v>
      </c>
      <c r="BR262" s="2">
        <v>0</v>
      </c>
      <c r="BS262" s="2">
        <v>1811.48</v>
      </c>
      <c r="BT262" s="2">
        <v>0</v>
      </c>
      <c r="BU262" s="2">
        <v>0</v>
      </c>
      <c r="BV262" s="2">
        <v>0</v>
      </c>
      <c r="BW262" s="2">
        <v>2163.37</v>
      </c>
    </row>
    <row r="263" spans="1:75" x14ac:dyDescent="0.2">
      <c r="A263" s="4" t="s">
        <v>21</v>
      </c>
      <c r="B263" s="20" t="s">
        <v>22</v>
      </c>
      <c r="C263" s="2">
        <v>13656</v>
      </c>
      <c r="D263" s="2">
        <v>0</v>
      </c>
      <c r="E263" s="2">
        <v>1352.96</v>
      </c>
      <c r="F263" s="2">
        <v>0</v>
      </c>
      <c r="G263" s="2">
        <v>0</v>
      </c>
      <c r="H263" s="2">
        <v>0</v>
      </c>
      <c r="I263" s="2">
        <v>910.4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1016</v>
      </c>
      <c r="T263" s="2">
        <v>0</v>
      </c>
      <c r="U263" s="2">
        <v>0</v>
      </c>
      <c r="V263" s="2">
        <v>684</v>
      </c>
      <c r="W263" s="2">
        <v>283.39999999999998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17447.560000000001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2171.02</v>
      </c>
      <c r="AP263" s="2">
        <v>0</v>
      </c>
      <c r="AQ263" s="2">
        <v>2171.02</v>
      </c>
      <c r="AR263" s="2">
        <v>0</v>
      </c>
      <c r="AS263" s="2">
        <v>0</v>
      </c>
      <c r="AT263" s="2">
        <v>136.56</v>
      </c>
      <c r="AU263" s="2">
        <v>0</v>
      </c>
      <c r="AV263" s="2">
        <v>1570.44</v>
      </c>
      <c r="AW263" s="2">
        <v>4642</v>
      </c>
      <c r="AX263" s="2">
        <v>0</v>
      </c>
      <c r="AY263" s="2">
        <v>0</v>
      </c>
      <c r="AZ263" s="2">
        <v>0</v>
      </c>
      <c r="BA263" s="2">
        <v>0</v>
      </c>
      <c r="BB263" s="2">
        <v>0.04</v>
      </c>
      <c r="BC263" s="2">
        <v>0</v>
      </c>
      <c r="BD263" s="2">
        <v>0</v>
      </c>
      <c r="BE263" s="2">
        <v>0</v>
      </c>
      <c r="BF263" s="2">
        <v>0</v>
      </c>
      <c r="BG263" s="2">
        <v>0</v>
      </c>
      <c r="BH263" s="2">
        <v>0</v>
      </c>
      <c r="BI263" s="2">
        <v>0</v>
      </c>
      <c r="BJ263" s="2">
        <v>0</v>
      </c>
      <c r="BK263" s="2">
        <v>0</v>
      </c>
      <c r="BL263" s="2">
        <v>8520.06</v>
      </c>
      <c r="BM263" s="2">
        <v>8927.5</v>
      </c>
      <c r="BN263" s="2">
        <v>0</v>
      </c>
      <c r="BO263" s="2">
        <v>0</v>
      </c>
      <c r="BP263" s="2">
        <v>1005.51</v>
      </c>
      <c r="BQ263" s="2">
        <v>366.07</v>
      </c>
      <c r="BR263" s="2">
        <v>0</v>
      </c>
      <c r="BS263" s="2">
        <v>1902.38</v>
      </c>
      <c r="BT263" s="2">
        <v>0</v>
      </c>
      <c r="BU263" s="2">
        <v>0</v>
      </c>
      <c r="BV263" s="2">
        <v>0</v>
      </c>
      <c r="BW263" s="2">
        <v>2268.4499999999998</v>
      </c>
    </row>
    <row r="264" spans="1:75" x14ac:dyDescent="0.2">
      <c r="A264" s="4" t="s">
        <v>434</v>
      </c>
      <c r="B264" s="20" t="s">
        <v>435</v>
      </c>
      <c r="C264" s="2">
        <v>13656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1016</v>
      </c>
      <c r="T264" s="2">
        <v>0</v>
      </c>
      <c r="U264" s="2">
        <v>0</v>
      </c>
      <c r="V264" s="2">
        <v>684</v>
      </c>
      <c r="W264" s="2">
        <v>283.39999999999998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15631.18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1916.62</v>
      </c>
      <c r="AP264" s="2">
        <v>0</v>
      </c>
      <c r="AQ264" s="2">
        <v>1916.62</v>
      </c>
      <c r="AR264" s="2">
        <v>0</v>
      </c>
      <c r="AS264" s="2">
        <v>0</v>
      </c>
      <c r="AT264" s="2">
        <v>136.56</v>
      </c>
      <c r="AU264" s="2">
        <v>0</v>
      </c>
      <c r="AV264" s="2">
        <v>1570.44</v>
      </c>
      <c r="AW264" s="2">
        <v>3123.86</v>
      </c>
      <c r="AX264" s="2">
        <v>0</v>
      </c>
      <c r="AY264" s="2">
        <v>0</v>
      </c>
      <c r="AZ264" s="2">
        <v>0</v>
      </c>
      <c r="BA264" s="2">
        <v>0</v>
      </c>
      <c r="BB264" s="2">
        <v>0.2</v>
      </c>
      <c r="BC264" s="2">
        <v>0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  <c r="BJ264" s="2">
        <v>0</v>
      </c>
      <c r="BK264" s="2">
        <v>0</v>
      </c>
      <c r="BL264" s="2">
        <v>6747.68</v>
      </c>
      <c r="BM264" s="2">
        <v>8883.5</v>
      </c>
      <c r="BN264" s="2">
        <v>0</v>
      </c>
      <c r="BO264" s="2">
        <v>0</v>
      </c>
      <c r="BP264" s="2">
        <v>927.19</v>
      </c>
      <c r="BQ264" s="2">
        <v>336.35</v>
      </c>
      <c r="BR264" s="2">
        <v>0</v>
      </c>
      <c r="BS264" s="2">
        <v>1751.27</v>
      </c>
      <c r="BT264" s="2">
        <v>0</v>
      </c>
      <c r="BU264" s="2">
        <v>0</v>
      </c>
      <c r="BV264" s="2">
        <v>0</v>
      </c>
      <c r="BW264" s="2">
        <v>2087.62</v>
      </c>
    </row>
    <row r="265" spans="1:75" x14ac:dyDescent="0.2">
      <c r="A265" s="4" t="s">
        <v>436</v>
      </c>
      <c r="B265" s="20" t="s">
        <v>437</v>
      </c>
      <c r="C265" s="2">
        <v>13656</v>
      </c>
      <c r="D265" s="2">
        <v>0</v>
      </c>
      <c r="E265" s="2">
        <v>947.07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1016</v>
      </c>
      <c r="T265" s="2">
        <v>0</v>
      </c>
      <c r="U265" s="2">
        <v>0</v>
      </c>
      <c r="V265" s="2">
        <v>684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16303.07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1973.44</v>
      </c>
      <c r="AP265" s="2">
        <v>0</v>
      </c>
      <c r="AQ265" s="2">
        <v>1973.44</v>
      </c>
      <c r="AR265" s="2">
        <v>0</v>
      </c>
      <c r="AS265" s="2">
        <v>0</v>
      </c>
      <c r="AT265" s="2">
        <v>136.56</v>
      </c>
      <c r="AU265" s="2">
        <v>0</v>
      </c>
      <c r="AV265" s="2">
        <v>1570.44</v>
      </c>
      <c r="AW265" s="2">
        <v>5854</v>
      </c>
      <c r="AX265" s="2">
        <v>0</v>
      </c>
      <c r="AY265" s="2">
        <v>0</v>
      </c>
      <c r="AZ265" s="2">
        <v>0</v>
      </c>
      <c r="BA265" s="2">
        <v>0</v>
      </c>
      <c r="BB265" s="45">
        <v>-0.37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  <c r="BJ265" s="2">
        <v>0</v>
      </c>
      <c r="BK265" s="2">
        <v>0</v>
      </c>
      <c r="BL265" s="2">
        <v>9534.07</v>
      </c>
      <c r="BM265" s="2">
        <v>6769</v>
      </c>
      <c r="BN265" s="2">
        <v>0</v>
      </c>
      <c r="BO265" s="2">
        <v>0</v>
      </c>
      <c r="BP265" s="2">
        <v>1003.55</v>
      </c>
      <c r="BQ265" s="2">
        <v>389.94</v>
      </c>
      <c r="BR265" s="2">
        <v>0</v>
      </c>
      <c r="BS265" s="2">
        <v>1958.91</v>
      </c>
      <c r="BT265" s="2">
        <v>0</v>
      </c>
      <c r="BU265" s="2">
        <v>0</v>
      </c>
      <c r="BV265" s="2">
        <v>0</v>
      </c>
      <c r="BW265" s="2">
        <v>2348.85</v>
      </c>
    </row>
    <row r="266" spans="1:75" x14ac:dyDescent="0.2">
      <c r="A266" s="4" t="s">
        <v>568</v>
      </c>
      <c r="B266" s="20" t="s">
        <v>569</v>
      </c>
      <c r="C266" s="2">
        <v>13656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1046</v>
      </c>
      <c r="T266" s="2">
        <v>0</v>
      </c>
      <c r="U266" s="2">
        <v>0</v>
      </c>
      <c r="V266" s="2">
        <v>666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0</v>
      </c>
      <c r="AH266" s="2">
        <v>16295.6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2058.5300000000002</v>
      </c>
      <c r="AP266" s="2">
        <v>0</v>
      </c>
      <c r="AQ266" s="2">
        <v>2058.5300000000002</v>
      </c>
      <c r="AR266" s="2">
        <v>0</v>
      </c>
      <c r="AS266" s="2">
        <v>0</v>
      </c>
      <c r="AT266" s="2">
        <v>0</v>
      </c>
      <c r="AU266" s="2">
        <v>0</v>
      </c>
      <c r="AV266" s="2">
        <v>1679.56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0.01</v>
      </c>
      <c r="BC266" s="2">
        <v>0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v>0</v>
      </c>
      <c r="BK266" s="2">
        <v>0</v>
      </c>
      <c r="BL266" s="2">
        <v>3738.1</v>
      </c>
      <c r="BM266" s="2">
        <v>12557.5</v>
      </c>
      <c r="BN266" s="2">
        <v>0</v>
      </c>
      <c r="BO266" s="2">
        <v>0</v>
      </c>
      <c r="BP266" s="2">
        <v>960.48</v>
      </c>
      <c r="BQ266" s="2">
        <v>359.72</v>
      </c>
      <c r="BR266" s="2">
        <v>0</v>
      </c>
      <c r="BS266" s="2">
        <v>1841.8</v>
      </c>
      <c r="BT266" s="2">
        <v>0</v>
      </c>
      <c r="BU266" s="2">
        <v>0</v>
      </c>
      <c r="BV266" s="2">
        <v>0</v>
      </c>
      <c r="BW266" s="2">
        <v>2201.52</v>
      </c>
    </row>
    <row r="267" spans="1:75" x14ac:dyDescent="0.2">
      <c r="A267" s="4" t="s">
        <v>440</v>
      </c>
      <c r="B267" s="20" t="s">
        <v>441</v>
      </c>
      <c r="C267" s="2">
        <v>13656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1820.8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1016</v>
      </c>
      <c r="T267" s="2">
        <v>0</v>
      </c>
      <c r="U267" s="2">
        <v>0</v>
      </c>
      <c r="V267" s="2">
        <v>684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17176.8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2066.3000000000002</v>
      </c>
      <c r="AP267" s="2">
        <v>0</v>
      </c>
      <c r="AQ267" s="2">
        <v>2066.3000000000002</v>
      </c>
      <c r="AR267" s="2">
        <v>0</v>
      </c>
      <c r="AS267" s="2">
        <v>0</v>
      </c>
      <c r="AT267" s="2">
        <v>136.56</v>
      </c>
      <c r="AU267" s="2">
        <v>0</v>
      </c>
      <c r="AV267" s="2">
        <v>1570.44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3773.3</v>
      </c>
      <c r="BM267" s="2">
        <v>13403.5</v>
      </c>
      <c r="BN267" s="2">
        <v>0</v>
      </c>
      <c r="BO267" s="2">
        <v>0</v>
      </c>
      <c r="BP267" s="2">
        <v>927.19</v>
      </c>
      <c r="BQ267" s="2">
        <v>336.35</v>
      </c>
      <c r="BR267" s="2">
        <v>0</v>
      </c>
      <c r="BS267" s="2">
        <v>1751.27</v>
      </c>
      <c r="BT267" s="2">
        <v>0</v>
      </c>
      <c r="BU267" s="2">
        <v>0</v>
      </c>
      <c r="BV267" s="2">
        <v>0</v>
      </c>
      <c r="BW267" s="2">
        <v>2087.62</v>
      </c>
    </row>
    <row r="268" spans="1:75" x14ac:dyDescent="0.2">
      <c r="A268" s="4" t="s">
        <v>442</v>
      </c>
      <c r="B268" s="20" t="s">
        <v>443</v>
      </c>
      <c r="C268" s="2">
        <v>13656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1016</v>
      </c>
      <c r="T268" s="2">
        <v>0</v>
      </c>
      <c r="U268" s="2">
        <v>0</v>
      </c>
      <c r="V268" s="2">
        <v>684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15356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1857.84</v>
      </c>
      <c r="AP268" s="2">
        <v>0</v>
      </c>
      <c r="AQ268" s="2">
        <v>1857.84</v>
      </c>
      <c r="AR268" s="2">
        <v>0</v>
      </c>
      <c r="AS268" s="2">
        <v>0</v>
      </c>
      <c r="AT268" s="2">
        <v>136.56</v>
      </c>
      <c r="AU268" s="2">
        <v>0</v>
      </c>
      <c r="AV268" s="2">
        <v>1570.44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0.16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  <c r="BJ268" s="2">
        <v>0</v>
      </c>
      <c r="BK268" s="2">
        <v>0</v>
      </c>
      <c r="BL268" s="2">
        <v>3565</v>
      </c>
      <c r="BM268" s="2">
        <v>11791</v>
      </c>
      <c r="BN268" s="2">
        <v>0</v>
      </c>
      <c r="BO268" s="2">
        <v>0</v>
      </c>
      <c r="BP268" s="2">
        <v>1003.55</v>
      </c>
      <c r="BQ268" s="2">
        <v>389.94</v>
      </c>
      <c r="BR268" s="2">
        <v>0</v>
      </c>
      <c r="BS268" s="2">
        <v>1958.91</v>
      </c>
      <c r="BT268" s="2">
        <v>0</v>
      </c>
      <c r="BU268" s="2">
        <v>0</v>
      </c>
      <c r="BV268" s="2">
        <v>0</v>
      </c>
      <c r="BW268" s="2">
        <v>2348.85</v>
      </c>
    </row>
    <row r="269" spans="1:75" x14ac:dyDescent="0.2">
      <c r="A269" s="4" t="s">
        <v>444</v>
      </c>
      <c r="B269" s="20" t="s">
        <v>445</v>
      </c>
      <c r="C269" s="2">
        <v>13656</v>
      </c>
      <c r="D269" s="2">
        <v>0</v>
      </c>
      <c r="E269" s="2">
        <v>0</v>
      </c>
      <c r="F269" s="2">
        <v>0</v>
      </c>
      <c r="G269" s="2">
        <v>0</v>
      </c>
      <c r="H269" s="2">
        <v>5007.2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1016</v>
      </c>
      <c r="T269" s="2">
        <v>0</v>
      </c>
      <c r="U269" s="2">
        <v>0</v>
      </c>
      <c r="V269" s="2">
        <v>387.6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14140.98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1603.12</v>
      </c>
      <c r="AP269" s="2">
        <v>0</v>
      </c>
      <c r="AQ269" s="2">
        <v>1603.12</v>
      </c>
      <c r="AR269" s="2">
        <v>0</v>
      </c>
      <c r="AS269" s="2">
        <v>0</v>
      </c>
      <c r="AT269" s="2">
        <v>136.56</v>
      </c>
      <c r="AU269" s="2">
        <v>0</v>
      </c>
      <c r="AV269" s="2">
        <v>1570.44</v>
      </c>
      <c r="AW269" s="2">
        <v>1556</v>
      </c>
      <c r="AX269" s="2">
        <v>0</v>
      </c>
      <c r="AY269" s="2">
        <v>0</v>
      </c>
      <c r="AZ269" s="2">
        <v>0</v>
      </c>
      <c r="BA269" s="2">
        <v>0</v>
      </c>
      <c r="BB269" s="45">
        <v>-0.12</v>
      </c>
      <c r="BC269" s="2">
        <v>0</v>
      </c>
      <c r="BD269" s="2">
        <v>0</v>
      </c>
      <c r="BE269" s="2">
        <v>0</v>
      </c>
      <c r="BF269" s="2">
        <v>0</v>
      </c>
      <c r="BG269" s="2">
        <v>1055.98</v>
      </c>
      <c r="BH269" s="2">
        <v>0</v>
      </c>
      <c r="BI269" s="2">
        <v>0</v>
      </c>
      <c r="BJ269" s="2">
        <v>0</v>
      </c>
      <c r="BK269" s="2">
        <v>0</v>
      </c>
      <c r="BL269" s="2">
        <v>5921.98</v>
      </c>
      <c r="BM269" s="2">
        <v>8219</v>
      </c>
      <c r="BN269" s="2">
        <v>0</v>
      </c>
      <c r="BO269" s="2">
        <v>0</v>
      </c>
      <c r="BP269" s="2">
        <v>647.45000000000005</v>
      </c>
      <c r="BQ269" s="2">
        <v>364.78</v>
      </c>
      <c r="BR269" s="2">
        <v>0</v>
      </c>
      <c r="BS269" s="2">
        <v>1202.17</v>
      </c>
      <c r="BT269" s="2">
        <v>0</v>
      </c>
      <c r="BU269" s="2">
        <v>0</v>
      </c>
      <c r="BV269" s="2">
        <v>0</v>
      </c>
      <c r="BW269" s="2">
        <v>1566.95</v>
      </c>
    </row>
    <row r="270" spans="1:75" x14ac:dyDescent="0.2">
      <c r="A270" s="4" t="s">
        <v>516</v>
      </c>
      <c r="B270" s="20" t="s">
        <v>517</v>
      </c>
      <c r="C270" s="2">
        <v>13656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1016</v>
      </c>
      <c r="T270" s="2">
        <v>0</v>
      </c>
      <c r="U270" s="2">
        <v>0</v>
      </c>
      <c r="V270" s="2">
        <v>684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15356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1857.84</v>
      </c>
      <c r="AP270" s="2">
        <v>0</v>
      </c>
      <c r="AQ270" s="2">
        <v>1857.84</v>
      </c>
      <c r="AR270" s="2">
        <v>0</v>
      </c>
      <c r="AS270" s="2">
        <v>0</v>
      </c>
      <c r="AT270" s="2">
        <v>0</v>
      </c>
      <c r="AU270" s="2">
        <v>0</v>
      </c>
      <c r="AV270" s="2">
        <v>1570.44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45">
        <v>-0.28000000000000003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  <c r="BH270" s="2">
        <v>0</v>
      </c>
      <c r="BI270" s="2">
        <v>0</v>
      </c>
      <c r="BJ270" s="2">
        <v>0</v>
      </c>
      <c r="BK270" s="2">
        <v>0</v>
      </c>
      <c r="BL270" s="2">
        <v>3428</v>
      </c>
      <c r="BM270" s="2">
        <v>11928</v>
      </c>
      <c r="BN270" s="2">
        <v>0</v>
      </c>
      <c r="BO270" s="2">
        <v>0</v>
      </c>
      <c r="BP270" s="2">
        <v>927.19</v>
      </c>
      <c r="BQ270" s="2">
        <v>336.35</v>
      </c>
      <c r="BR270" s="2">
        <v>0</v>
      </c>
      <c r="BS270" s="2">
        <v>1751.27</v>
      </c>
      <c r="BT270" s="2">
        <v>0</v>
      </c>
      <c r="BU270" s="2">
        <v>0</v>
      </c>
      <c r="BV270" s="2">
        <v>0</v>
      </c>
      <c r="BW270" s="2">
        <v>2087.62</v>
      </c>
    </row>
    <row r="271" spans="1:75" x14ac:dyDescent="0.2">
      <c r="A271" s="4" t="s">
        <v>446</v>
      </c>
      <c r="B271" s="20" t="s">
        <v>447</v>
      </c>
      <c r="C271" s="2">
        <v>11279.1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910.4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1016</v>
      </c>
      <c r="T271" s="2">
        <v>0</v>
      </c>
      <c r="U271" s="2">
        <v>0</v>
      </c>
      <c r="V271" s="2">
        <v>684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16242.38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1956.93</v>
      </c>
      <c r="AP271" s="2">
        <v>0</v>
      </c>
      <c r="AQ271" s="2">
        <v>1956.93</v>
      </c>
      <c r="AR271" s="2">
        <v>0</v>
      </c>
      <c r="AS271" s="2">
        <v>0</v>
      </c>
      <c r="AT271" s="2">
        <v>0</v>
      </c>
      <c r="AU271" s="2">
        <v>0</v>
      </c>
      <c r="AV271" s="2">
        <v>1570.44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0.01</v>
      </c>
      <c r="BC271" s="2">
        <v>0</v>
      </c>
      <c r="BD271" s="2">
        <v>0</v>
      </c>
      <c r="BE271" s="2">
        <v>0</v>
      </c>
      <c r="BF271" s="2">
        <v>0</v>
      </c>
      <c r="BG271" s="2">
        <v>0</v>
      </c>
      <c r="BH271" s="2">
        <v>0</v>
      </c>
      <c r="BI271" s="2">
        <v>0</v>
      </c>
      <c r="BJ271" s="2">
        <v>0</v>
      </c>
      <c r="BK271" s="2">
        <v>0</v>
      </c>
      <c r="BL271" s="2">
        <v>3527.38</v>
      </c>
      <c r="BM271" s="2">
        <v>12715</v>
      </c>
      <c r="BN271" s="2">
        <v>0</v>
      </c>
      <c r="BO271" s="2">
        <v>0</v>
      </c>
      <c r="BP271" s="2">
        <v>927.19</v>
      </c>
      <c r="BQ271" s="2">
        <v>336.35</v>
      </c>
      <c r="BR271" s="2">
        <v>0</v>
      </c>
      <c r="BS271" s="2">
        <v>1751.27</v>
      </c>
      <c r="BT271" s="2">
        <v>0</v>
      </c>
      <c r="BU271" s="2">
        <v>0</v>
      </c>
      <c r="BV271" s="2">
        <v>0</v>
      </c>
      <c r="BW271" s="2">
        <v>2087.62</v>
      </c>
    </row>
    <row r="272" spans="1:75" x14ac:dyDescent="0.2">
      <c r="A272" s="4" t="s">
        <v>448</v>
      </c>
      <c r="B272" s="20" t="s">
        <v>449</v>
      </c>
      <c r="C272" s="2">
        <v>13656</v>
      </c>
      <c r="D272" s="2">
        <v>0</v>
      </c>
      <c r="E272" s="2">
        <v>213.05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200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737</v>
      </c>
      <c r="T272" s="2">
        <v>0</v>
      </c>
      <c r="U272" s="2">
        <v>0</v>
      </c>
      <c r="V272" s="2">
        <v>455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12884.15</v>
      </c>
      <c r="AI272" s="2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1321.81</v>
      </c>
      <c r="AP272" s="2">
        <v>0</v>
      </c>
      <c r="AQ272" s="2">
        <v>1321.81</v>
      </c>
      <c r="AR272" s="2">
        <v>0</v>
      </c>
      <c r="AS272" s="2">
        <v>0</v>
      </c>
      <c r="AT272" s="2">
        <v>0</v>
      </c>
      <c r="AU272" s="2">
        <v>0</v>
      </c>
      <c r="AV272" s="2">
        <v>1297.0999999999999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45">
        <v>-0.26</v>
      </c>
      <c r="BC272" s="2">
        <v>0</v>
      </c>
      <c r="BD272" s="2">
        <v>0</v>
      </c>
      <c r="BE272" s="2">
        <v>0</v>
      </c>
      <c r="BF272" s="2">
        <v>0</v>
      </c>
      <c r="BG272" s="2">
        <v>0</v>
      </c>
      <c r="BH272" s="2">
        <v>0</v>
      </c>
      <c r="BI272" s="2">
        <v>0</v>
      </c>
      <c r="BJ272" s="2">
        <v>0</v>
      </c>
      <c r="BK272" s="2">
        <v>0</v>
      </c>
      <c r="BL272" s="2">
        <v>2618.65</v>
      </c>
      <c r="BM272" s="2">
        <v>10265.5</v>
      </c>
      <c r="BN272" s="2">
        <v>0</v>
      </c>
      <c r="BO272" s="2">
        <v>0</v>
      </c>
      <c r="BP272" s="2">
        <v>843.77</v>
      </c>
      <c r="BQ272" s="2">
        <v>277.81</v>
      </c>
      <c r="BR272" s="2">
        <v>0</v>
      </c>
      <c r="BS272" s="2">
        <v>1524.4</v>
      </c>
      <c r="BT272" s="2">
        <v>0</v>
      </c>
      <c r="BU272" s="2">
        <v>0</v>
      </c>
      <c r="BV272" s="2">
        <v>0</v>
      </c>
      <c r="BW272" s="2">
        <v>1802.21</v>
      </c>
    </row>
    <row r="273" spans="1:75" x14ac:dyDescent="0.2">
      <c r="A273" s="4" t="s">
        <v>650</v>
      </c>
      <c r="B273" s="20" t="s">
        <v>651</v>
      </c>
      <c r="C273" s="2">
        <v>13656</v>
      </c>
      <c r="D273" s="2">
        <v>0</v>
      </c>
      <c r="E273" s="2">
        <v>0</v>
      </c>
      <c r="F273" s="2">
        <v>0</v>
      </c>
      <c r="G273" s="2">
        <v>0</v>
      </c>
      <c r="H273" s="2">
        <v>6828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1309.48</v>
      </c>
      <c r="R273" s="2">
        <v>0</v>
      </c>
      <c r="S273" s="2">
        <v>711.22</v>
      </c>
      <c r="T273" s="2">
        <v>0</v>
      </c>
      <c r="U273" s="2">
        <v>0</v>
      </c>
      <c r="V273" s="2">
        <v>136.80000000000001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0</v>
      </c>
      <c r="AH273" s="2">
        <v>11716.7</v>
      </c>
      <c r="AI273" s="2">
        <v>20.34</v>
      </c>
      <c r="AJ273" s="2">
        <v>36.619999999999997</v>
      </c>
      <c r="AK273" s="2">
        <v>27.29</v>
      </c>
      <c r="AL273" s="2">
        <v>0</v>
      </c>
      <c r="AM273" s="45">
        <v>-145.38</v>
      </c>
      <c r="AN273" s="2">
        <v>0</v>
      </c>
      <c r="AO273" s="2">
        <v>1054.83</v>
      </c>
      <c r="AP273" s="2">
        <v>0</v>
      </c>
      <c r="AQ273" s="2">
        <v>909.46</v>
      </c>
      <c r="AR273" s="2">
        <v>0</v>
      </c>
      <c r="AS273" s="2">
        <v>0</v>
      </c>
      <c r="AT273" s="2">
        <v>0</v>
      </c>
      <c r="AU273" s="2">
        <v>0</v>
      </c>
      <c r="AV273" s="2">
        <v>1099.26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45">
        <v>-0.02</v>
      </c>
      <c r="BC273" s="2">
        <v>0</v>
      </c>
      <c r="BD273" s="2">
        <v>0</v>
      </c>
      <c r="BE273" s="2">
        <v>0</v>
      </c>
      <c r="BF273" s="2">
        <v>0</v>
      </c>
      <c r="BG273" s="2">
        <v>0</v>
      </c>
      <c r="BH273" s="2">
        <v>0</v>
      </c>
      <c r="BI273" s="2">
        <v>0</v>
      </c>
      <c r="BJ273" s="2">
        <v>0</v>
      </c>
      <c r="BK273" s="2">
        <v>0</v>
      </c>
      <c r="BL273" s="2">
        <v>2008.7</v>
      </c>
      <c r="BM273" s="2">
        <v>9708</v>
      </c>
      <c r="BN273" s="2">
        <v>56.96</v>
      </c>
      <c r="BO273" s="2">
        <v>102.53</v>
      </c>
      <c r="BP273" s="2">
        <v>179.47</v>
      </c>
      <c r="BQ273" s="2">
        <v>227.85</v>
      </c>
      <c r="BR273" s="2">
        <v>0</v>
      </c>
      <c r="BS273" s="2">
        <v>338.96</v>
      </c>
      <c r="BT273" s="2">
        <v>162.75</v>
      </c>
      <c r="BU273" s="2">
        <v>32.549999999999997</v>
      </c>
      <c r="BV273" s="2">
        <v>0</v>
      </c>
      <c r="BW273" s="2">
        <v>762.11</v>
      </c>
    </row>
    <row r="274" spans="1:75" x14ac:dyDescent="0.2">
      <c r="A274" s="4" t="s">
        <v>450</v>
      </c>
      <c r="B274" s="20" t="s">
        <v>451</v>
      </c>
      <c r="C274" s="2">
        <v>13656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910.4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1016</v>
      </c>
      <c r="T274" s="2">
        <v>0</v>
      </c>
      <c r="U274" s="2">
        <v>0</v>
      </c>
      <c r="V274" s="2">
        <v>661.2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15788.4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1859.97</v>
      </c>
      <c r="AP274" s="2">
        <v>0</v>
      </c>
      <c r="AQ274" s="2">
        <v>1859.97</v>
      </c>
      <c r="AR274" s="2">
        <v>0</v>
      </c>
      <c r="AS274" s="2">
        <v>0</v>
      </c>
      <c r="AT274" s="2">
        <v>0</v>
      </c>
      <c r="AU274" s="2">
        <v>0</v>
      </c>
      <c r="AV274" s="2">
        <v>1570.44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45">
        <v>-0.01</v>
      </c>
      <c r="BC274" s="2">
        <v>0</v>
      </c>
      <c r="BD274" s="2">
        <v>0</v>
      </c>
      <c r="BE274" s="2">
        <v>0</v>
      </c>
      <c r="BF274" s="2">
        <v>0</v>
      </c>
      <c r="BG274" s="2">
        <v>0</v>
      </c>
      <c r="BH274" s="2">
        <v>0</v>
      </c>
      <c r="BI274" s="2">
        <v>0</v>
      </c>
      <c r="BJ274" s="2">
        <v>0</v>
      </c>
      <c r="BK274" s="2">
        <v>0</v>
      </c>
      <c r="BL274" s="2">
        <v>3430.4</v>
      </c>
      <c r="BM274" s="2">
        <v>12358</v>
      </c>
      <c r="BN274" s="2">
        <v>0</v>
      </c>
      <c r="BO274" s="2">
        <v>0</v>
      </c>
      <c r="BP274" s="2">
        <v>927.19</v>
      </c>
      <c r="BQ274" s="2">
        <v>325.5</v>
      </c>
      <c r="BR274" s="2">
        <v>0</v>
      </c>
      <c r="BS274" s="2">
        <v>1724.68</v>
      </c>
      <c r="BT274" s="2">
        <v>0</v>
      </c>
      <c r="BU274" s="2">
        <v>0</v>
      </c>
      <c r="BV274" s="2">
        <v>0</v>
      </c>
      <c r="BW274" s="2">
        <v>2050.1799999999998</v>
      </c>
    </row>
    <row r="275" spans="1:75" x14ac:dyDescent="0.2">
      <c r="A275" s="4" t="s">
        <v>452</v>
      </c>
      <c r="B275" s="20" t="s">
        <v>453</v>
      </c>
      <c r="C275" s="2">
        <v>13656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910.4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1016</v>
      </c>
      <c r="T275" s="2">
        <v>0</v>
      </c>
      <c r="U275" s="2">
        <v>0</v>
      </c>
      <c r="V275" s="2">
        <v>684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16266.4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1962.07</v>
      </c>
      <c r="AP275" s="2">
        <v>0</v>
      </c>
      <c r="AQ275" s="2">
        <v>1962.07</v>
      </c>
      <c r="AR275" s="2">
        <v>0</v>
      </c>
      <c r="AS275" s="2">
        <v>0</v>
      </c>
      <c r="AT275" s="2">
        <v>0</v>
      </c>
      <c r="AU275" s="2">
        <v>0</v>
      </c>
      <c r="AV275" s="2">
        <v>1570.44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0.39</v>
      </c>
      <c r="BC275" s="2">
        <v>0</v>
      </c>
      <c r="BD275" s="2">
        <v>0</v>
      </c>
      <c r="BE275" s="2">
        <v>0</v>
      </c>
      <c r="BF275" s="2">
        <v>0</v>
      </c>
      <c r="BG275" s="2">
        <v>0</v>
      </c>
      <c r="BH275" s="2">
        <v>0</v>
      </c>
      <c r="BI275" s="2">
        <v>0</v>
      </c>
      <c r="BJ275" s="2">
        <v>0</v>
      </c>
      <c r="BK275" s="2">
        <v>0</v>
      </c>
      <c r="BL275" s="2">
        <v>3532.9</v>
      </c>
      <c r="BM275" s="2">
        <v>12733.5</v>
      </c>
      <c r="BN275" s="2">
        <v>0</v>
      </c>
      <c r="BO275" s="2">
        <v>0</v>
      </c>
      <c r="BP275" s="2">
        <v>927.19</v>
      </c>
      <c r="BQ275" s="2">
        <v>336.35</v>
      </c>
      <c r="BR275" s="2">
        <v>0</v>
      </c>
      <c r="BS275" s="2">
        <v>1751.27</v>
      </c>
      <c r="BT275" s="2">
        <v>0</v>
      </c>
      <c r="BU275" s="2">
        <v>0</v>
      </c>
      <c r="BV275" s="2">
        <v>0</v>
      </c>
      <c r="BW275" s="2">
        <v>2087.62</v>
      </c>
    </row>
    <row r="276" spans="1:75" x14ac:dyDescent="0.2">
      <c r="A276" s="4" t="s">
        <v>454</v>
      </c>
      <c r="B276" s="20" t="s">
        <v>455</v>
      </c>
      <c r="C276" s="2">
        <v>13656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910.4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1016</v>
      </c>
      <c r="T276" s="2">
        <v>0</v>
      </c>
      <c r="U276" s="2">
        <v>0</v>
      </c>
      <c r="V276" s="2">
        <v>684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16266.4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1962.07</v>
      </c>
      <c r="AP276" s="2">
        <v>0</v>
      </c>
      <c r="AQ276" s="2">
        <v>1962.07</v>
      </c>
      <c r="AR276" s="2">
        <v>0</v>
      </c>
      <c r="AS276" s="2">
        <v>0</v>
      </c>
      <c r="AT276" s="2">
        <v>0</v>
      </c>
      <c r="AU276" s="2">
        <v>0</v>
      </c>
      <c r="AV276" s="2">
        <v>1570.44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45">
        <v>-0.11</v>
      </c>
      <c r="BC276" s="2">
        <v>0</v>
      </c>
      <c r="BD276" s="2">
        <v>0</v>
      </c>
      <c r="BE276" s="2">
        <v>0</v>
      </c>
      <c r="BF276" s="2">
        <v>0</v>
      </c>
      <c r="BG276" s="2">
        <v>0</v>
      </c>
      <c r="BH276" s="2">
        <v>0</v>
      </c>
      <c r="BI276" s="2">
        <v>0</v>
      </c>
      <c r="BJ276" s="2">
        <v>0</v>
      </c>
      <c r="BK276" s="2">
        <v>0</v>
      </c>
      <c r="BL276" s="2">
        <v>3532.4</v>
      </c>
      <c r="BM276" s="2">
        <v>12734</v>
      </c>
      <c r="BN276" s="2">
        <v>0</v>
      </c>
      <c r="BO276" s="2">
        <v>0</v>
      </c>
      <c r="BP276" s="2">
        <v>906.14</v>
      </c>
      <c r="BQ276" s="2">
        <v>321.57</v>
      </c>
      <c r="BR276" s="2">
        <v>0</v>
      </c>
      <c r="BS276" s="2">
        <v>1694</v>
      </c>
      <c r="BT276" s="2">
        <v>0</v>
      </c>
      <c r="BU276" s="2">
        <v>0</v>
      </c>
      <c r="BV276" s="2">
        <v>0</v>
      </c>
      <c r="BW276" s="2">
        <v>2015.57</v>
      </c>
    </row>
    <row r="277" spans="1:75" x14ac:dyDescent="0.2">
      <c r="A277" s="4" t="s">
        <v>456</v>
      </c>
      <c r="B277" s="20" t="s">
        <v>457</v>
      </c>
      <c r="C277" s="2">
        <v>13656</v>
      </c>
      <c r="D277" s="2">
        <v>0</v>
      </c>
      <c r="E277" s="2">
        <v>405.89</v>
      </c>
      <c r="F277" s="2">
        <v>0</v>
      </c>
      <c r="G277" s="2">
        <v>0</v>
      </c>
      <c r="H277" s="2">
        <v>0</v>
      </c>
      <c r="I277" s="2">
        <v>1820.8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1016</v>
      </c>
      <c r="T277" s="2">
        <v>0</v>
      </c>
      <c r="U277" s="2">
        <v>0</v>
      </c>
      <c r="V277" s="2">
        <v>684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17100.939999999999</v>
      </c>
      <c r="AI277" s="2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2050.08</v>
      </c>
      <c r="AP277" s="2">
        <v>0</v>
      </c>
      <c r="AQ277" s="2">
        <v>2050.08</v>
      </c>
      <c r="AR277" s="2">
        <v>0</v>
      </c>
      <c r="AS277" s="2">
        <v>0</v>
      </c>
      <c r="AT277" s="2">
        <v>0</v>
      </c>
      <c r="AU277" s="2">
        <v>0</v>
      </c>
      <c r="AV277" s="2">
        <v>1570.44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45">
        <v>-0.08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0</v>
      </c>
      <c r="BI277" s="2">
        <v>0</v>
      </c>
      <c r="BJ277" s="2">
        <v>0</v>
      </c>
      <c r="BK277" s="2">
        <v>0</v>
      </c>
      <c r="BL277" s="2">
        <v>3620.44</v>
      </c>
      <c r="BM277" s="2">
        <v>13480.5</v>
      </c>
      <c r="BN277" s="2">
        <v>0</v>
      </c>
      <c r="BO277" s="2">
        <v>0</v>
      </c>
      <c r="BP277" s="2">
        <v>927.18</v>
      </c>
      <c r="BQ277" s="2">
        <v>314.64999999999998</v>
      </c>
      <c r="BR277" s="2">
        <v>0</v>
      </c>
      <c r="BS277" s="2">
        <v>1698.08</v>
      </c>
      <c r="BT277" s="2">
        <v>0</v>
      </c>
      <c r="BU277" s="2">
        <v>0</v>
      </c>
      <c r="BV277" s="2">
        <v>0</v>
      </c>
      <c r="BW277" s="2">
        <v>2012.73</v>
      </c>
    </row>
    <row r="278" spans="1:75" x14ac:dyDescent="0.2">
      <c r="A278" s="4" t="s">
        <v>458</v>
      </c>
      <c r="B278" s="20" t="s">
        <v>459</v>
      </c>
      <c r="C278" s="2">
        <v>13656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910.4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1016</v>
      </c>
      <c r="T278" s="2">
        <v>0</v>
      </c>
      <c r="U278" s="2">
        <v>0</v>
      </c>
      <c r="V278" s="2">
        <v>685.1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16267.5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1962.3</v>
      </c>
      <c r="AP278" s="2">
        <v>0</v>
      </c>
      <c r="AQ278" s="2">
        <v>1962.3</v>
      </c>
      <c r="AR278" s="2">
        <v>0</v>
      </c>
      <c r="AS278" s="2">
        <v>0</v>
      </c>
      <c r="AT278" s="2">
        <v>0</v>
      </c>
      <c r="AU278" s="2">
        <v>0</v>
      </c>
      <c r="AV278" s="2">
        <v>1570.44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0.26</v>
      </c>
      <c r="BC278" s="2">
        <v>0</v>
      </c>
      <c r="BD278" s="2">
        <v>0</v>
      </c>
      <c r="BE278" s="2">
        <v>0</v>
      </c>
      <c r="BF278" s="2">
        <v>0</v>
      </c>
      <c r="BG278" s="2">
        <v>0</v>
      </c>
      <c r="BH278" s="2">
        <v>0</v>
      </c>
      <c r="BI278" s="2">
        <v>0</v>
      </c>
      <c r="BJ278" s="2">
        <v>0</v>
      </c>
      <c r="BK278" s="2">
        <v>0</v>
      </c>
      <c r="BL278" s="2">
        <v>3533</v>
      </c>
      <c r="BM278" s="2">
        <v>12734.5</v>
      </c>
      <c r="BN278" s="2">
        <v>0</v>
      </c>
      <c r="BO278" s="2">
        <v>0</v>
      </c>
      <c r="BP278" s="2">
        <v>927.18</v>
      </c>
      <c r="BQ278" s="2">
        <v>336.35</v>
      </c>
      <c r="BR278" s="2">
        <v>0</v>
      </c>
      <c r="BS278" s="2">
        <v>1751.24</v>
      </c>
      <c r="BT278" s="2">
        <v>0</v>
      </c>
      <c r="BU278" s="2">
        <v>0</v>
      </c>
      <c r="BV278" s="2">
        <v>0</v>
      </c>
      <c r="BW278" s="2">
        <v>2087.59</v>
      </c>
    </row>
    <row r="279" spans="1:75" x14ac:dyDescent="0.2">
      <c r="A279" s="4" t="s">
        <v>460</v>
      </c>
      <c r="B279" s="20" t="s">
        <v>461</v>
      </c>
      <c r="C279" s="2">
        <v>13656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1820.8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1016</v>
      </c>
      <c r="T279" s="2">
        <v>0</v>
      </c>
      <c r="U279" s="2">
        <v>0</v>
      </c>
      <c r="V279" s="2">
        <v>685.1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17177.900000000001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2066.52</v>
      </c>
      <c r="AP279" s="2">
        <v>0</v>
      </c>
      <c r="AQ279" s="2">
        <v>2066.52</v>
      </c>
      <c r="AR279" s="2">
        <v>0</v>
      </c>
      <c r="AS279" s="2">
        <v>0</v>
      </c>
      <c r="AT279" s="2">
        <v>0</v>
      </c>
      <c r="AU279" s="2">
        <v>0</v>
      </c>
      <c r="AV279" s="2">
        <v>1570.44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45">
        <v>-0.06</v>
      </c>
      <c r="BC279" s="2">
        <v>0</v>
      </c>
      <c r="BD279" s="2">
        <v>0</v>
      </c>
      <c r="BE279" s="2">
        <v>0</v>
      </c>
      <c r="BF279" s="2">
        <v>0</v>
      </c>
      <c r="BG279" s="2">
        <v>0</v>
      </c>
      <c r="BH279" s="2">
        <v>0</v>
      </c>
      <c r="BI279" s="2">
        <v>0</v>
      </c>
      <c r="BJ279" s="2">
        <v>0</v>
      </c>
      <c r="BK279" s="2">
        <v>0</v>
      </c>
      <c r="BL279" s="2">
        <v>3636.9</v>
      </c>
      <c r="BM279" s="2">
        <v>13541</v>
      </c>
      <c r="BN279" s="2">
        <v>0</v>
      </c>
      <c r="BO279" s="2">
        <v>0</v>
      </c>
      <c r="BP279" s="2">
        <v>927.18</v>
      </c>
      <c r="BQ279" s="2">
        <v>336.35</v>
      </c>
      <c r="BR279" s="2">
        <v>0</v>
      </c>
      <c r="BS279" s="2">
        <v>1751.24</v>
      </c>
      <c r="BT279" s="2">
        <v>0</v>
      </c>
      <c r="BU279" s="2">
        <v>0</v>
      </c>
      <c r="BV279" s="2">
        <v>0</v>
      </c>
      <c r="BW279" s="2">
        <v>2087.59</v>
      </c>
    </row>
    <row r="280" spans="1:75" x14ac:dyDescent="0.2">
      <c r="A280" s="4" t="s">
        <v>536</v>
      </c>
      <c r="B280" s="20" t="s">
        <v>537</v>
      </c>
      <c r="C280" s="2">
        <v>13656</v>
      </c>
      <c r="D280" s="2">
        <v>0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1016</v>
      </c>
      <c r="T280" s="2">
        <v>0</v>
      </c>
      <c r="U280" s="2">
        <v>0</v>
      </c>
      <c r="V280" s="2">
        <v>684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15356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1857.84</v>
      </c>
      <c r="AP280" s="2">
        <v>0</v>
      </c>
      <c r="AQ280" s="2">
        <v>1857.84</v>
      </c>
      <c r="AR280" s="2">
        <v>0</v>
      </c>
      <c r="AS280" s="2">
        <v>0</v>
      </c>
      <c r="AT280" s="2">
        <v>0</v>
      </c>
      <c r="AU280" s="2">
        <v>0</v>
      </c>
      <c r="AV280" s="2">
        <v>1570.44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45">
        <v>-0.28000000000000003</v>
      </c>
      <c r="BC280" s="2">
        <v>0</v>
      </c>
      <c r="BD280" s="2">
        <v>0</v>
      </c>
      <c r="BE280" s="2">
        <v>0</v>
      </c>
      <c r="BF280" s="2">
        <v>0</v>
      </c>
      <c r="BG280" s="2">
        <v>0</v>
      </c>
      <c r="BH280" s="2">
        <v>0</v>
      </c>
      <c r="BI280" s="2">
        <v>0</v>
      </c>
      <c r="BJ280" s="2">
        <v>0</v>
      </c>
      <c r="BK280" s="2">
        <v>0</v>
      </c>
      <c r="BL280" s="2">
        <v>3428</v>
      </c>
      <c r="BM280" s="2">
        <v>11928</v>
      </c>
      <c r="BN280" s="2">
        <v>0</v>
      </c>
      <c r="BO280" s="2">
        <v>0</v>
      </c>
      <c r="BP280" s="2">
        <v>927.18</v>
      </c>
      <c r="BQ280" s="2">
        <v>336.35</v>
      </c>
      <c r="BR280" s="2">
        <v>0</v>
      </c>
      <c r="BS280" s="2">
        <v>1751.24</v>
      </c>
      <c r="BT280" s="2">
        <v>0</v>
      </c>
      <c r="BU280" s="2">
        <v>0</v>
      </c>
      <c r="BV280" s="2">
        <v>0</v>
      </c>
      <c r="BW280" s="2">
        <v>2087.59</v>
      </c>
    </row>
    <row r="281" spans="1:75" x14ac:dyDescent="0.2">
      <c r="A281" s="4" t="s">
        <v>462</v>
      </c>
      <c r="B281" s="20" t="s">
        <v>463</v>
      </c>
      <c r="C281" s="2">
        <v>13656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  <c r="I281" s="2">
        <v>910.4</v>
      </c>
      <c r="J281" s="2">
        <v>0</v>
      </c>
      <c r="K281" s="2">
        <v>0</v>
      </c>
      <c r="L281" s="2">
        <v>0</v>
      </c>
      <c r="M281" s="2">
        <v>3186.4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1016</v>
      </c>
      <c r="T281" s="2">
        <v>0</v>
      </c>
      <c r="U281" s="2">
        <v>0</v>
      </c>
      <c r="V281" s="2">
        <v>661.2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18974.8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2540.5700000000002</v>
      </c>
      <c r="AP281" s="2">
        <v>0</v>
      </c>
      <c r="AQ281" s="2">
        <v>2540.5700000000002</v>
      </c>
      <c r="AR281" s="2">
        <v>0</v>
      </c>
      <c r="AS281" s="2">
        <v>0</v>
      </c>
      <c r="AT281" s="2">
        <v>0</v>
      </c>
      <c r="AU281" s="2">
        <v>0</v>
      </c>
      <c r="AV281" s="2">
        <v>1570.44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45">
        <v>-0.21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  <c r="BH281" s="2">
        <v>0</v>
      </c>
      <c r="BI281" s="2">
        <v>0</v>
      </c>
      <c r="BJ281" s="2">
        <v>0</v>
      </c>
      <c r="BK281" s="2">
        <v>0</v>
      </c>
      <c r="BL281" s="2">
        <v>4110.8</v>
      </c>
      <c r="BM281" s="2">
        <v>14864</v>
      </c>
      <c r="BN281" s="2">
        <v>0</v>
      </c>
      <c r="BO281" s="2">
        <v>0</v>
      </c>
      <c r="BP281" s="2">
        <v>927.18</v>
      </c>
      <c r="BQ281" s="2">
        <v>314.64999999999998</v>
      </c>
      <c r="BR281" s="2">
        <v>0</v>
      </c>
      <c r="BS281" s="2">
        <v>1698.08</v>
      </c>
      <c r="BT281" s="2">
        <v>0</v>
      </c>
      <c r="BU281" s="2">
        <v>0</v>
      </c>
      <c r="BV281" s="2">
        <v>0</v>
      </c>
      <c r="BW281" s="2">
        <v>2012.73</v>
      </c>
    </row>
    <row r="282" spans="1:75" x14ac:dyDescent="0.2">
      <c r="A282" s="4" t="s">
        <v>518</v>
      </c>
      <c r="B282" s="20" t="s">
        <v>519</v>
      </c>
      <c r="C282" s="2">
        <v>13656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910.4</v>
      </c>
      <c r="J282" s="2">
        <v>0</v>
      </c>
      <c r="K282" s="2">
        <v>0</v>
      </c>
      <c r="L282" s="2">
        <v>0</v>
      </c>
      <c r="M282" s="2">
        <v>1365.6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1016</v>
      </c>
      <c r="T282" s="2">
        <v>0</v>
      </c>
      <c r="U282" s="2">
        <v>0</v>
      </c>
      <c r="V282" s="2">
        <v>661.2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17143.88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2149.4899999999998</v>
      </c>
      <c r="AP282" s="2">
        <v>0</v>
      </c>
      <c r="AQ282" s="2">
        <v>2149.4899999999998</v>
      </c>
      <c r="AR282" s="2">
        <v>0</v>
      </c>
      <c r="AS282" s="2">
        <v>0</v>
      </c>
      <c r="AT282" s="2">
        <v>0</v>
      </c>
      <c r="AU282" s="2">
        <v>0</v>
      </c>
      <c r="AV282" s="2">
        <v>1570.44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45">
        <v>-0.05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  <c r="BH282" s="2">
        <v>0</v>
      </c>
      <c r="BI282" s="2">
        <v>0</v>
      </c>
      <c r="BJ282" s="2">
        <v>0</v>
      </c>
      <c r="BK282" s="2">
        <v>0</v>
      </c>
      <c r="BL282" s="2">
        <v>3719.88</v>
      </c>
      <c r="BM282" s="2">
        <v>13424</v>
      </c>
      <c r="BN282" s="2">
        <v>0</v>
      </c>
      <c r="BO282" s="2">
        <v>0</v>
      </c>
      <c r="BP282" s="2">
        <v>927.18</v>
      </c>
      <c r="BQ282" s="2">
        <v>314.64999999999998</v>
      </c>
      <c r="BR282" s="2">
        <v>0</v>
      </c>
      <c r="BS282" s="2">
        <v>1698.08</v>
      </c>
      <c r="BT282" s="2">
        <v>0</v>
      </c>
      <c r="BU282" s="2">
        <v>0</v>
      </c>
      <c r="BV282" s="2">
        <v>0</v>
      </c>
      <c r="BW282" s="2">
        <v>2012.73</v>
      </c>
    </row>
    <row r="283" spans="1:75" x14ac:dyDescent="0.2">
      <c r="A283" s="4" t="s">
        <v>464</v>
      </c>
      <c r="B283" s="20" t="s">
        <v>465</v>
      </c>
      <c r="C283" s="2">
        <v>13656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1365.6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1016</v>
      </c>
      <c r="T283" s="2">
        <v>0</v>
      </c>
      <c r="U283" s="2">
        <v>0</v>
      </c>
      <c r="V283" s="2">
        <v>661.2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16243.6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2047.43</v>
      </c>
      <c r="AP283" s="2">
        <v>0</v>
      </c>
      <c r="AQ283" s="2">
        <v>2047.43</v>
      </c>
      <c r="AR283" s="2">
        <v>0</v>
      </c>
      <c r="AS283" s="2">
        <v>0</v>
      </c>
      <c r="AT283" s="2">
        <v>0</v>
      </c>
      <c r="AU283" s="2">
        <v>0</v>
      </c>
      <c r="AV283" s="2">
        <v>1570.44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0.23</v>
      </c>
      <c r="BC283" s="2">
        <v>0</v>
      </c>
      <c r="BD283" s="2">
        <v>0</v>
      </c>
      <c r="BE283" s="2">
        <v>0</v>
      </c>
      <c r="BF283" s="2">
        <v>0</v>
      </c>
      <c r="BG283" s="2">
        <v>0</v>
      </c>
      <c r="BH283" s="2">
        <v>0</v>
      </c>
      <c r="BI283" s="2">
        <v>0</v>
      </c>
      <c r="BJ283" s="2">
        <v>0</v>
      </c>
      <c r="BK283" s="2">
        <v>0</v>
      </c>
      <c r="BL283" s="2">
        <v>3618.1</v>
      </c>
      <c r="BM283" s="2">
        <v>12625.5</v>
      </c>
      <c r="BN283" s="2">
        <v>0</v>
      </c>
      <c r="BO283" s="2">
        <v>0</v>
      </c>
      <c r="BP283" s="2">
        <v>927.18</v>
      </c>
      <c r="BQ283" s="2">
        <v>314.64999999999998</v>
      </c>
      <c r="BR283" s="2">
        <v>0</v>
      </c>
      <c r="BS283" s="2">
        <v>1698.08</v>
      </c>
      <c r="BT283" s="2">
        <v>0</v>
      </c>
      <c r="BU283" s="2">
        <v>0</v>
      </c>
      <c r="BV283" s="2">
        <v>0</v>
      </c>
      <c r="BW283" s="2">
        <v>2012.73</v>
      </c>
    </row>
    <row r="284" spans="1:75" x14ac:dyDescent="0.2">
      <c r="A284" s="4" t="s">
        <v>466</v>
      </c>
      <c r="B284" s="20" t="s">
        <v>467</v>
      </c>
      <c r="C284" s="2">
        <v>13656</v>
      </c>
      <c r="D284" s="2">
        <v>0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1016</v>
      </c>
      <c r="T284" s="2">
        <v>0</v>
      </c>
      <c r="U284" s="2">
        <v>0</v>
      </c>
      <c r="V284" s="2">
        <v>684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15356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1857.84</v>
      </c>
      <c r="AP284" s="2">
        <v>0</v>
      </c>
      <c r="AQ284" s="2">
        <v>1857.84</v>
      </c>
      <c r="AR284" s="2">
        <v>0</v>
      </c>
      <c r="AS284" s="2">
        <v>0</v>
      </c>
      <c r="AT284" s="2">
        <v>0</v>
      </c>
      <c r="AU284" s="2">
        <v>0</v>
      </c>
      <c r="AV284" s="2">
        <v>1570.44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0.22</v>
      </c>
      <c r="BC284" s="2">
        <v>0</v>
      </c>
      <c r="BD284" s="2">
        <v>0</v>
      </c>
      <c r="BE284" s="2">
        <v>0</v>
      </c>
      <c r="BF284" s="2">
        <v>0</v>
      </c>
      <c r="BG284" s="2">
        <v>0</v>
      </c>
      <c r="BH284" s="2">
        <v>0</v>
      </c>
      <c r="BI284" s="2">
        <v>0</v>
      </c>
      <c r="BJ284" s="2">
        <v>0</v>
      </c>
      <c r="BK284" s="2">
        <v>0</v>
      </c>
      <c r="BL284" s="2">
        <v>3428.5</v>
      </c>
      <c r="BM284" s="2">
        <v>11927.5</v>
      </c>
      <c r="BN284" s="2">
        <v>0</v>
      </c>
      <c r="BO284" s="2">
        <v>0</v>
      </c>
      <c r="BP284" s="2">
        <v>927.18</v>
      </c>
      <c r="BQ284" s="2">
        <v>336.35</v>
      </c>
      <c r="BR284" s="2">
        <v>0</v>
      </c>
      <c r="BS284" s="2">
        <v>1751.24</v>
      </c>
      <c r="BT284" s="2">
        <v>0</v>
      </c>
      <c r="BU284" s="2">
        <v>0</v>
      </c>
      <c r="BV284" s="2">
        <v>0</v>
      </c>
      <c r="BW284" s="2">
        <v>2087.59</v>
      </c>
    </row>
    <row r="285" spans="1:75" x14ac:dyDescent="0.2">
      <c r="A285" s="4" t="s">
        <v>136</v>
      </c>
      <c r="B285" s="20" t="s">
        <v>137</v>
      </c>
      <c r="C285" s="2">
        <v>13656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914.32</v>
      </c>
      <c r="T285" s="2">
        <v>0</v>
      </c>
      <c r="U285" s="2">
        <v>0</v>
      </c>
      <c r="V285" s="2">
        <v>615.70000000000005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13773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1535.54</v>
      </c>
      <c r="AP285" s="2">
        <v>0</v>
      </c>
      <c r="AQ285" s="2">
        <v>1535.54</v>
      </c>
      <c r="AR285" s="2">
        <v>0</v>
      </c>
      <c r="AS285" s="2">
        <v>0</v>
      </c>
      <c r="AT285" s="2">
        <v>0</v>
      </c>
      <c r="AU285" s="2">
        <v>0</v>
      </c>
      <c r="AV285" s="2">
        <v>1570.44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0.02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  <c r="BH285" s="2">
        <v>0</v>
      </c>
      <c r="BI285" s="2">
        <v>0</v>
      </c>
      <c r="BJ285" s="2">
        <v>0</v>
      </c>
      <c r="BK285" s="2">
        <v>0</v>
      </c>
      <c r="BL285" s="2">
        <v>3106</v>
      </c>
      <c r="BM285" s="2">
        <v>10667</v>
      </c>
      <c r="BN285" s="2">
        <v>0</v>
      </c>
      <c r="BO285" s="2">
        <v>0</v>
      </c>
      <c r="BP285" s="2">
        <v>837.46</v>
      </c>
      <c r="BQ285" s="2">
        <v>303.8</v>
      </c>
      <c r="BR285" s="2">
        <v>0</v>
      </c>
      <c r="BS285" s="2">
        <v>1581.78</v>
      </c>
      <c r="BT285" s="2">
        <v>0</v>
      </c>
      <c r="BU285" s="2">
        <v>0</v>
      </c>
      <c r="BV285" s="2">
        <v>0</v>
      </c>
      <c r="BW285" s="2">
        <v>1885.58</v>
      </c>
    </row>
    <row r="286" spans="1:75" x14ac:dyDescent="0.2">
      <c r="A286" s="4" t="s">
        <v>468</v>
      </c>
      <c r="B286" s="20" t="s">
        <v>469</v>
      </c>
      <c r="C286" s="2">
        <v>13656</v>
      </c>
      <c r="D286" s="2">
        <v>0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406.32</v>
      </c>
      <c r="T286" s="2">
        <v>0</v>
      </c>
      <c r="U286" s="2">
        <v>0</v>
      </c>
      <c r="V286" s="2">
        <v>273.60000000000002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12787.29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1325</v>
      </c>
      <c r="AP286" s="2">
        <v>0</v>
      </c>
      <c r="AQ286" s="2">
        <v>1325</v>
      </c>
      <c r="AR286" s="2">
        <v>0</v>
      </c>
      <c r="AS286" s="2">
        <v>0</v>
      </c>
      <c r="AT286" s="2">
        <v>0</v>
      </c>
      <c r="AU286" s="2">
        <v>0</v>
      </c>
      <c r="AV286" s="2">
        <v>1570.44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45">
        <v>-0.15</v>
      </c>
      <c r="BC286" s="2">
        <v>0</v>
      </c>
      <c r="BD286" s="2">
        <v>0</v>
      </c>
      <c r="BE286" s="2">
        <v>0</v>
      </c>
      <c r="BF286" s="2">
        <v>0</v>
      </c>
      <c r="BG286" s="2">
        <v>0</v>
      </c>
      <c r="BH286" s="2">
        <v>0</v>
      </c>
      <c r="BI286" s="2">
        <v>0</v>
      </c>
      <c r="BJ286" s="2">
        <v>0</v>
      </c>
      <c r="BK286" s="2">
        <v>0</v>
      </c>
      <c r="BL286" s="2">
        <v>2895.29</v>
      </c>
      <c r="BM286" s="2">
        <v>9892</v>
      </c>
      <c r="BN286" s="2">
        <v>0</v>
      </c>
      <c r="BO286" s="2">
        <v>0</v>
      </c>
      <c r="BP286" s="2">
        <v>837.46</v>
      </c>
      <c r="BQ286" s="2">
        <v>303.8</v>
      </c>
      <c r="BR286" s="2">
        <v>0</v>
      </c>
      <c r="BS286" s="2">
        <v>1581.78</v>
      </c>
      <c r="BT286" s="2">
        <v>0</v>
      </c>
      <c r="BU286" s="2">
        <v>0</v>
      </c>
      <c r="BV286" s="2">
        <v>0</v>
      </c>
      <c r="BW286" s="2">
        <v>1885.58</v>
      </c>
    </row>
    <row r="287" spans="1:75" x14ac:dyDescent="0.2">
      <c r="A287" s="4" t="s">
        <v>570</v>
      </c>
      <c r="B287" s="20" t="s">
        <v>571</v>
      </c>
      <c r="C287" s="2">
        <v>13656</v>
      </c>
      <c r="D287" s="2">
        <v>0</v>
      </c>
      <c r="E287" s="2">
        <v>0</v>
      </c>
      <c r="F287" s="2">
        <v>0</v>
      </c>
      <c r="G287" s="2">
        <v>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778.88</v>
      </c>
      <c r="T287" s="2">
        <v>0</v>
      </c>
      <c r="U287" s="2">
        <v>0</v>
      </c>
      <c r="V287" s="2">
        <v>524.4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2">
        <v>0</v>
      </c>
      <c r="AH287" s="2">
        <v>11772.88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1239.26</v>
      </c>
      <c r="AP287" s="2">
        <v>0</v>
      </c>
      <c r="AQ287" s="2">
        <v>1239.26</v>
      </c>
      <c r="AR287" s="2">
        <v>0</v>
      </c>
      <c r="AS287" s="2">
        <v>0</v>
      </c>
      <c r="AT287" s="2">
        <v>0</v>
      </c>
      <c r="AU287" s="2">
        <v>0</v>
      </c>
      <c r="AV287" s="2">
        <v>1570.44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0.18</v>
      </c>
      <c r="BC287" s="2">
        <v>0</v>
      </c>
      <c r="BD287" s="2">
        <v>0</v>
      </c>
      <c r="BE287" s="2">
        <v>0</v>
      </c>
      <c r="BF287" s="2">
        <v>0</v>
      </c>
      <c r="BG287" s="2">
        <v>0</v>
      </c>
      <c r="BH287" s="2">
        <v>0</v>
      </c>
      <c r="BI287" s="2">
        <v>0</v>
      </c>
      <c r="BJ287" s="2">
        <v>0</v>
      </c>
      <c r="BK287" s="2">
        <v>0</v>
      </c>
      <c r="BL287" s="2">
        <v>2809.88</v>
      </c>
      <c r="BM287" s="2">
        <v>8963</v>
      </c>
      <c r="BN287" s="2">
        <v>0</v>
      </c>
      <c r="BO287" s="2">
        <v>0</v>
      </c>
      <c r="BP287" s="2">
        <v>717.83</v>
      </c>
      <c r="BQ287" s="2">
        <v>260.39999999999998</v>
      </c>
      <c r="BR287" s="2">
        <v>0</v>
      </c>
      <c r="BS287" s="2">
        <v>1355.81</v>
      </c>
      <c r="BT287" s="2">
        <v>0</v>
      </c>
      <c r="BU287" s="2">
        <v>0</v>
      </c>
      <c r="BV287" s="2">
        <v>0</v>
      </c>
      <c r="BW287" s="2">
        <v>1616.21</v>
      </c>
    </row>
    <row r="288" spans="1:75" x14ac:dyDescent="0.2">
      <c r="A288" s="4" t="s">
        <v>652</v>
      </c>
      <c r="B288" s="20" t="s">
        <v>653</v>
      </c>
      <c r="C288" s="2">
        <v>13656</v>
      </c>
      <c r="D288" s="2">
        <v>0</v>
      </c>
      <c r="E288" s="2">
        <v>0</v>
      </c>
      <c r="F288" s="2">
        <v>0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898.97</v>
      </c>
      <c r="R288" s="2">
        <v>0</v>
      </c>
      <c r="S288" s="2">
        <v>507.96</v>
      </c>
      <c r="T288" s="2">
        <v>0</v>
      </c>
      <c r="U288" s="2">
        <v>0</v>
      </c>
      <c r="V288" s="2">
        <v>342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8470.73</v>
      </c>
      <c r="AI288" s="2">
        <v>19.55</v>
      </c>
      <c r="AJ288" s="2">
        <v>35.200000000000003</v>
      </c>
      <c r="AK288" s="2">
        <v>25.98</v>
      </c>
      <c r="AL288" s="2">
        <v>0</v>
      </c>
      <c r="AM288" s="45">
        <v>-145.38</v>
      </c>
      <c r="AN288" s="2">
        <v>0</v>
      </c>
      <c r="AO288" s="2">
        <v>553.44000000000005</v>
      </c>
      <c r="AP288" s="2">
        <v>0</v>
      </c>
      <c r="AQ288" s="2">
        <v>408.06</v>
      </c>
      <c r="AR288" s="2">
        <v>0</v>
      </c>
      <c r="AS288" s="2">
        <v>0</v>
      </c>
      <c r="AT288" s="2">
        <v>0</v>
      </c>
      <c r="AU288" s="2">
        <v>0</v>
      </c>
      <c r="AV288" s="2">
        <v>1099.31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45">
        <v>-0.14000000000000001</v>
      </c>
      <c r="BC288" s="2">
        <v>0</v>
      </c>
      <c r="BD288" s="2">
        <v>0</v>
      </c>
      <c r="BE288" s="2">
        <v>0</v>
      </c>
      <c r="BF288" s="2">
        <v>0</v>
      </c>
      <c r="BG288" s="2">
        <v>0</v>
      </c>
      <c r="BH288" s="2">
        <v>0</v>
      </c>
      <c r="BI288" s="2">
        <v>0</v>
      </c>
      <c r="BJ288" s="2">
        <v>0</v>
      </c>
      <c r="BK288" s="2">
        <v>0</v>
      </c>
      <c r="BL288" s="2">
        <v>1507.23</v>
      </c>
      <c r="BM288" s="2">
        <v>6963.5</v>
      </c>
      <c r="BN288" s="2">
        <v>54.75</v>
      </c>
      <c r="BO288" s="2">
        <v>98.55</v>
      </c>
      <c r="BP288" s="2">
        <v>445.03</v>
      </c>
      <c r="BQ288" s="2">
        <v>160.22</v>
      </c>
      <c r="BR288" s="2">
        <v>0</v>
      </c>
      <c r="BS288" s="2">
        <v>837.57</v>
      </c>
      <c r="BT288" s="2">
        <v>156.41999999999999</v>
      </c>
      <c r="BU288" s="2">
        <v>31.28</v>
      </c>
      <c r="BV288" s="2">
        <v>0</v>
      </c>
      <c r="BW288" s="2">
        <v>1185.49</v>
      </c>
    </row>
    <row r="289" spans="1:75" s="26" customFormat="1" x14ac:dyDescent="0.2">
      <c r="A289" s="11" t="s">
        <v>538</v>
      </c>
      <c r="C289" s="26" t="s">
        <v>39</v>
      </c>
      <c r="D289" s="26" t="s">
        <v>39</v>
      </c>
      <c r="E289" s="26" t="s">
        <v>39</v>
      </c>
      <c r="F289" s="26" t="s">
        <v>39</v>
      </c>
      <c r="G289" s="26" t="s">
        <v>39</v>
      </c>
      <c r="H289" s="26" t="s">
        <v>39</v>
      </c>
      <c r="I289" s="26" t="s">
        <v>39</v>
      </c>
      <c r="J289" s="26" t="s">
        <v>39</v>
      </c>
      <c r="K289" s="26" t="s">
        <v>39</v>
      </c>
      <c r="L289" s="26" t="s">
        <v>39</v>
      </c>
      <c r="M289" s="26" t="s">
        <v>39</v>
      </c>
      <c r="N289" s="26" t="s">
        <v>39</v>
      </c>
      <c r="O289" s="26" t="s">
        <v>39</v>
      </c>
      <c r="P289" s="26" t="s">
        <v>39</v>
      </c>
      <c r="Q289" s="26" t="s">
        <v>39</v>
      </c>
      <c r="R289" s="26" t="s">
        <v>39</v>
      </c>
      <c r="S289" s="26" t="s">
        <v>39</v>
      </c>
      <c r="T289" s="26" t="s">
        <v>39</v>
      </c>
      <c r="U289" s="26" t="s">
        <v>39</v>
      </c>
      <c r="V289" s="26" t="s">
        <v>39</v>
      </c>
      <c r="W289" s="26" t="s">
        <v>39</v>
      </c>
      <c r="X289" s="26" t="s">
        <v>39</v>
      </c>
      <c r="Y289" s="26" t="s">
        <v>39</v>
      </c>
      <c r="Z289" s="26" t="s">
        <v>39</v>
      </c>
      <c r="AA289" s="26" t="s">
        <v>39</v>
      </c>
      <c r="AB289" s="26" t="s">
        <v>39</v>
      </c>
      <c r="AC289" s="26" t="s">
        <v>39</v>
      </c>
      <c r="AD289" s="26" t="s">
        <v>39</v>
      </c>
      <c r="AE289" s="26" t="s">
        <v>39</v>
      </c>
      <c r="AF289" s="26" t="s">
        <v>39</v>
      </c>
      <c r="AG289" s="26" t="s">
        <v>39</v>
      </c>
      <c r="AH289" s="26" t="s">
        <v>39</v>
      </c>
      <c r="AI289" s="26" t="s">
        <v>39</v>
      </c>
      <c r="AJ289" s="26" t="s">
        <v>39</v>
      </c>
      <c r="AK289" s="26" t="s">
        <v>39</v>
      </c>
      <c r="AL289" s="26" t="s">
        <v>39</v>
      </c>
      <c r="AM289" s="26" t="s">
        <v>39</v>
      </c>
      <c r="AN289" s="26" t="s">
        <v>39</v>
      </c>
      <c r="AO289" s="26" t="s">
        <v>39</v>
      </c>
      <c r="AP289" s="26" t="s">
        <v>39</v>
      </c>
      <c r="AQ289" s="26" t="s">
        <v>39</v>
      </c>
      <c r="AR289" s="26" t="s">
        <v>39</v>
      </c>
      <c r="AS289" s="26" t="s">
        <v>39</v>
      </c>
      <c r="AT289" s="26" t="s">
        <v>39</v>
      </c>
      <c r="AU289" s="26" t="s">
        <v>39</v>
      </c>
      <c r="AV289" s="26" t="s">
        <v>39</v>
      </c>
      <c r="AW289" s="26" t="s">
        <v>39</v>
      </c>
      <c r="AX289" s="26" t="s">
        <v>39</v>
      </c>
      <c r="AY289" s="26" t="s">
        <v>39</v>
      </c>
      <c r="AZ289" s="26" t="s">
        <v>39</v>
      </c>
      <c r="BA289" s="26" t="s">
        <v>39</v>
      </c>
      <c r="BB289" s="26" t="s">
        <v>39</v>
      </c>
      <c r="BC289" s="26" t="s">
        <v>39</v>
      </c>
      <c r="BD289" s="26" t="s">
        <v>39</v>
      </c>
      <c r="BE289" s="26" t="s">
        <v>39</v>
      </c>
      <c r="BF289" s="26" t="s">
        <v>39</v>
      </c>
      <c r="BG289" s="26" t="s">
        <v>39</v>
      </c>
      <c r="BH289" s="26" t="s">
        <v>39</v>
      </c>
      <c r="BI289" s="26" t="s">
        <v>39</v>
      </c>
      <c r="BJ289" s="26" t="s">
        <v>39</v>
      </c>
      <c r="BK289" s="26" t="s">
        <v>39</v>
      </c>
      <c r="BL289" s="26" t="s">
        <v>39</v>
      </c>
      <c r="BM289" s="26" t="s">
        <v>39</v>
      </c>
      <c r="BN289" s="26" t="s">
        <v>39</v>
      </c>
      <c r="BO289" s="26" t="s">
        <v>39</v>
      </c>
      <c r="BP289" s="26" t="s">
        <v>39</v>
      </c>
      <c r="BQ289" s="26" t="s">
        <v>39</v>
      </c>
      <c r="BR289" s="26" t="s">
        <v>39</v>
      </c>
      <c r="BS289" s="26" t="s">
        <v>39</v>
      </c>
      <c r="BT289" s="26" t="s">
        <v>39</v>
      </c>
      <c r="BU289" s="26" t="s">
        <v>39</v>
      </c>
      <c r="BV289" s="26" t="s">
        <v>39</v>
      </c>
      <c r="BW289" s="26" t="s">
        <v>39</v>
      </c>
    </row>
    <row r="290" spans="1:75" x14ac:dyDescent="0.2">
      <c r="C290" s="15"/>
      <c r="D290" s="15">
        <v>0</v>
      </c>
      <c r="E290" s="15">
        <v>2918.97</v>
      </c>
      <c r="F290" s="15">
        <v>0</v>
      </c>
      <c r="G290" s="15">
        <v>0</v>
      </c>
      <c r="H290" s="15">
        <v>11835.2</v>
      </c>
      <c r="I290" s="15">
        <v>16387.2</v>
      </c>
      <c r="J290" s="15">
        <v>125</v>
      </c>
      <c r="K290" s="15">
        <v>0</v>
      </c>
      <c r="L290" s="15">
        <v>600</v>
      </c>
      <c r="M290" s="15">
        <v>5917.6</v>
      </c>
      <c r="N290" s="15">
        <v>2731.2</v>
      </c>
      <c r="O290" s="15">
        <v>0</v>
      </c>
      <c r="P290" s="15">
        <v>0</v>
      </c>
      <c r="Q290" s="15">
        <v>2208.4499999999998</v>
      </c>
      <c r="R290" s="15">
        <v>0</v>
      </c>
      <c r="S290" s="15">
        <v>37332.699999999997</v>
      </c>
      <c r="T290" s="15">
        <v>0</v>
      </c>
      <c r="U290" s="15">
        <v>0</v>
      </c>
      <c r="V290" s="15">
        <v>24112.1</v>
      </c>
      <c r="W290" s="15">
        <v>6093.1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612748.28</v>
      </c>
      <c r="AI290" s="15">
        <v>39.89</v>
      </c>
      <c r="AJ290" s="15">
        <v>71.819999999999993</v>
      </c>
      <c r="AK290" s="15">
        <v>53.27</v>
      </c>
      <c r="AL290" s="15">
        <v>0</v>
      </c>
      <c r="AM290" s="46">
        <v>-290.76</v>
      </c>
      <c r="AN290" s="15">
        <v>0</v>
      </c>
      <c r="AO290" s="15">
        <v>72590.47</v>
      </c>
      <c r="AP290" s="15">
        <v>0</v>
      </c>
      <c r="AQ290" s="15">
        <v>72299.72</v>
      </c>
      <c r="AR290" s="15">
        <v>0</v>
      </c>
      <c r="AS290" s="15">
        <v>0</v>
      </c>
      <c r="AT290" s="15">
        <v>2380.8000000000002</v>
      </c>
      <c r="AU290" s="15">
        <v>0</v>
      </c>
      <c r="AV290" s="15">
        <v>60670.11</v>
      </c>
      <c r="AW290" s="15">
        <v>53167.4</v>
      </c>
      <c r="AX290" s="15">
        <v>6019.84</v>
      </c>
      <c r="AY290" s="15">
        <v>0</v>
      </c>
      <c r="AZ290" s="15">
        <v>0</v>
      </c>
      <c r="BA290" s="15">
        <v>0</v>
      </c>
      <c r="BB290" s="46">
        <v>-1.85</v>
      </c>
      <c r="BC290" s="15">
        <v>0</v>
      </c>
      <c r="BD290" s="15">
        <v>0</v>
      </c>
      <c r="BE290" s="15">
        <v>0</v>
      </c>
      <c r="BF290" s="15">
        <v>0</v>
      </c>
      <c r="BG290" s="15">
        <v>3987.76</v>
      </c>
      <c r="BH290" s="15">
        <v>0</v>
      </c>
      <c r="BI290" s="15">
        <v>0</v>
      </c>
      <c r="BJ290" s="15">
        <v>0</v>
      </c>
      <c r="BK290" s="15">
        <v>0</v>
      </c>
      <c r="BL290" s="15">
        <v>198523.78</v>
      </c>
      <c r="BM290" s="15">
        <v>414224.5</v>
      </c>
      <c r="BN290" s="15">
        <v>111.71</v>
      </c>
      <c r="BO290" s="15">
        <v>201.08</v>
      </c>
      <c r="BP290" s="15">
        <v>35478.559999999998</v>
      </c>
      <c r="BQ290" s="15">
        <v>13104.49</v>
      </c>
      <c r="BR290" s="15">
        <v>0</v>
      </c>
      <c r="BS290" s="15">
        <v>66847.14</v>
      </c>
      <c r="BT290" s="15">
        <v>319.17</v>
      </c>
      <c r="BU290" s="15">
        <v>63.83</v>
      </c>
      <c r="BV290" s="15">
        <v>0</v>
      </c>
      <c r="BW290" s="15">
        <v>80334.63</v>
      </c>
    </row>
    <row r="292" spans="1:75" x14ac:dyDescent="0.2">
      <c r="A292" s="10" t="s">
        <v>490</v>
      </c>
    </row>
    <row r="293" spans="1:75" x14ac:dyDescent="0.2">
      <c r="A293" s="4" t="s">
        <v>491</v>
      </c>
      <c r="B293" s="20" t="s">
        <v>492</v>
      </c>
      <c r="C293" s="2">
        <v>29713.8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1074.48</v>
      </c>
      <c r="T293" s="2">
        <v>0</v>
      </c>
      <c r="U293" s="2">
        <v>0</v>
      </c>
      <c r="V293" s="2">
        <v>723.8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2">
        <v>0</v>
      </c>
      <c r="AH293" s="2">
        <v>31512.080000000002</v>
      </c>
      <c r="AI293" s="2">
        <v>0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5414.16</v>
      </c>
      <c r="AP293" s="2">
        <v>0</v>
      </c>
      <c r="AQ293" s="2">
        <v>5414.16</v>
      </c>
      <c r="AR293" s="2">
        <v>0</v>
      </c>
      <c r="AS293" s="2">
        <v>0</v>
      </c>
      <c r="AT293" s="2">
        <v>0</v>
      </c>
      <c r="AU293" s="2">
        <v>0</v>
      </c>
      <c r="AV293" s="2">
        <v>3417.08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45">
        <v>-0.16</v>
      </c>
      <c r="BC293" s="2">
        <v>0</v>
      </c>
      <c r="BD293" s="2">
        <v>0</v>
      </c>
      <c r="BE293" s="2">
        <v>0</v>
      </c>
      <c r="BF293" s="2">
        <v>0</v>
      </c>
      <c r="BG293" s="2">
        <v>0</v>
      </c>
      <c r="BH293" s="2">
        <v>0</v>
      </c>
      <c r="BI293" s="2">
        <v>0</v>
      </c>
      <c r="BJ293" s="2">
        <v>0</v>
      </c>
      <c r="BK293" s="2">
        <v>0</v>
      </c>
      <c r="BL293" s="2">
        <v>8831.08</v>
      </c>
      <c r="BM293" s="2">
        <v>22681</v>
      </c>
      <c r="BN293" s="2">
        <v>0</v>
      </c>
      <c r="BO293" s="2">
        <v>0</v>
      </c>
      <c r="BP293" s="2">
        <v>1490.81</v>
      </c>
      <c r="BQ293" s="2">
        <v>731.87</v>
      </c>
      <c r="BR293" s="2">
        <v>0</v>
      </c>
      <c r="BS293" s="2">
        <v>3283.88</v>
      </c>
      <c r="BT293" s="2">
        <v>0</v>
      </c>
      <c r="BU293" s="2">
        <v>0</v>
      </c>
      <c r="BV293" s="2">
        <v>0</v>
      </c>
      <c r="BW293" s="2">
        <v>4015.75</v>
      </c>
    </row>
    <row r="294" spans="1:75" s="26" customFormat="1" x14ac:dyDescent="0.2">
      <c r="A294" s="11" t="s">
        <v>538</v>
      </c>
      <c r="C294" s="26" t="s">
        <v>39</v>
      </c>
      <c r="D294" s="26" t="s">
        <v>39</v>
      </c>
      <c r="E294" s="26" t="s">
        <v>39</v>
      </c>
      <c r="F294" s="26" t="s">
        <v>39</v>
      </c>
      <c r="G294" s="26" t="s">
        <v>39</v>
      </c>
      <c r="H294" s="26" t="s">
        <v>39</v>
      </c>
      <c r="I294" s="26" t="s">
        <v>39</v>
      </c>
      <c r="J294" s="26" t="s">
        <v>39</v>
      </c>
      <c r="K294" s="26" t="s">
        <v>39</v>
      </c>
      <c r="L294" s="26" t="s">
        <v>39</v>
      </c>
      <c r="M294" s="26" t="s">
        <v>39</v>
      </c>
      <c r="N294" s="26" t="s">
        <v>39</v>
      </c>
      <c r="O294" s="26" t="s">
        <v>39</v>
      </c>
      <c r="P294" s="26" t="s">
        <v>39</v>
      </c>
      <c r="Q294" s="26" t="s">
        <v>39</v>
      </c>
      <c r="R294" s="26" t="s">
        <v>39</v>
      </c>
      <c r="S294" s="26" t="s">
        <v>39</v>
      </c>
      <c r="T294" s="26" t="s">
        <v>39</v>
      </c>
      <c r="U294" s="26" t="s">
        <v>39</v>
      </c>
      <c r="V294" s="26" t="s">
        <v>39</v>
      </c>
      <c r="W294" s="26" t="s">
        <v>39</v>
      </c>
      <c r="X294" s="26" t="s">
        <v>39</v>
      </c>
      <c r="Y294" s="26" t="s">
        <v>39</v>
      </c>
      <c r="Z294" s="26" t="s">
        <v>39</v>
      </c>
      <c r="AA294" s="26" t="s">
        <v>39</v>
      </c>
      <c r="AB294" s="26" t="s">
        <v>39</v>
      </c>
      <c r="AC294" s="26" t="s">
        <v>39</v>
      </c>
      <c r="AD294" s="26" t="s">
        <v>39</v>
      </c>
      <c r="AE294" s="26" t="s">
        <v>39</v>
      </c>
      <c r="AF294" s="26" t="s">
        <v>39</v>
      </c>
      <c r="AG294" s="26" t="s">
        <v>39</v>
      </c>
      <c r="AH294" s="26" t="s">
        <v>39</v>
      </c>
      <c r="AI294" s="26" t="s">
        <v>39</v>
      </c>
      <c r="AJ294" s="26" t="s">
        <v>39</v>
      </c>
      <c r="AK294" s="26" t="s">
        <v>39</v>
      </c>
      <c r="AL294" s="26" t="s">
        <v>39</v>
      </c>
      <c r="AM294" s="26" t="s">
        <v>39</v>
      </c>
      <c r="AN294" s="26" t="s">
        <v>39</v>
      </c>
      <c r="AO294" s="26" t="s">
        <v>39</v>
      </c>
      <c r="AP294" s="26" t="s">
        <v>39</v>
      </c>
      <c r="AQ294" s="26" t="s">
        <v>39</v>
      </c>
      <c r="AR294" s="26" t="s">
        <v>39</v>
      </c>
      <c r="AS294" s="26" t="s">
        <v>39</v>
      </c>
      <c r="AT294" s="26" t="s">
        <v>39</v>
      </c>
      <c r="AU294" s="26" t="s">
        <v>39</v>
      </c>
      <c r="AV294" s="26" t="s">
        <v>39</v>
      </c>
      <c r="AW294" s="26" t="s">
        <v>39</v>
      </c>
      <c r="AX294" s="26" t="s">
        <v>39</v>
      </c>
      <c r="AY294" s="26" t="s">
        <v>39</v>
      </c>
      <c r="AZ294" s="26" t="s">
        <v>39</v>
      </c>
      <c r="BA294" s="26" t="s">
        <v>39</v>
      </c>
      <c r="BB294" s="26" t="s">
        <v>39</v>
      </c>
      <c r="BC294" s="26" t="s">
        <v>39</v>
      </c>
      <c r="BD294" s="26" t="s">
        <v>39</v>
      </c>
      <c r="BE294" s="26" t="s">
        <v>39</v>
      </c>
      <c r="BF294" s="26" t="s">
        <v>39</v>
      </c>
      <c r="BG294" s="26" t="s">
        <v>39</v>
      </c>
      <c r="BH294" s="26" t="s">
        <v>39</v>
      </c>
      <c r="BI294" s="26" t="s">
        <v>39</v>
      </c>
      <c r="BJ294" s="26" t="s">
        <v>39</v>
      </c>
      <c r="BK294" s="26" t="s">
        <v>39</v>
      </c>
      <c r="BL294" s="26" t="s">
        <v>39</v>
      </c>
      <c r="BM294" s="26" t="s">
        <v>39</v>
      </c>
      <c r="BN294" s="26" t="s">
        <v>39</v>
      </c>
      <c r="BO294" s="26" t="s">
        <v>39</v>
      </c>
      <c r="BP294" s="26" t="s">
        <v>39</v>
      </c>
      <c r="BQ294" s="26" t="s">
        <v>39</v>
      </c>
      <c r="BR294" s="26" t="s">
        <v>39</v>
      </c>
      <c r="BS294" s="26" t="s">
        <v>39</v>
      </c>
      <c r="BT294" s="26" t="s">
        <v>39</v>
      </c>
      <c r="BU294" s="26" t="s">
        <v>39</v>
      </c>
      <c r="BV294" s="26" t="s">
        <v>39</v>
      </c>
      <c r="BW294" s="26" t="s">
        <v>39</v>
      </c>
    </row>
    <row r="295" spans="1:75" x14ac:dyDescent="0.2">
      <c r="C295" s="15"/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>
        <v>1074.48</v>
      </c>
      <c r="T295" s="15">
        <v>0</v>
      </c>
      <c r="U295" s="15">
        <v>0</v>
      </c>
      <c r="V295" s="15">
        <v>723.8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>
        <v>31512.080000000002</v>
      </c>
      <c r="AI295" s="15">
        <v>0</v>
      </c>
      <c r="AJ295" s="15">
        <v>0</v>
      </c>
      <c r="AK295" s="15">
        <v>0</v>
      </c>
      <c r="AL295" s="15">
        <v>0</v>
      </c>
      <c r="AM295" s="15">
        <v>0</v>
      </c>
      <c r="AN295" s="15">
        <v>0</v>
      </c>
      <c r="AO295" s="15">
        <v>5414.16</v>
      </c>
      <c r="AP295" s="15">
        <v>0</v>
      </c>
      <c r="AQ295" s="15">
        <v>5414.16</v>
      </c>
      <c r="AR295" s="15">
        <v>0</v>
      </c>
      <c r="AS295" s="15">
        <v>0</v>
      </c>
      <c r="AT295" s="15">
        <v>0</v>
      </c>
      <c r="AU295" s="15">
        <v>0</v>
      </c>
      <c r="AV295" s="15">
        <v>3417.08</v>
      </c>
      <c r="AW295" s="15">
        <v>0</v>
      </c>
      <c r="AX295" s="15">
        <v>0</v>
      </c>
      <c r="AY295" s="15">
        <v>0</v>
      </c>
      <c r="AZ295" s="15">
        <v>0</v>
      </c>
      <c r="BA295" s="15">
        <v>0</v>
      </c>
      <c r="BB295" s="46">
        <v>-0.16</v>
      </c>
      <c r="BC295" s="15">
        <v>0</v>
      </c>
      <c r="BD295" s="15">
        <v>0</v>
      </c>
      <c r="BE295" s="15">
        <v>0</v>
      </c>
      <c r="BF295" s="15">
        <v>0</v>
      </c>
      <c r="BG295" s="15">
        <v>0</v>
      </c>
      <c r="BH295" s="15">
        <v>0</v>
      </c>
      <c r="BI295" s="15">
        <v>0</v>
      </c>
      <c r="BJ295" s="15">
        <v>0</v>
      </c>
      <c r="BK295" s="15">
        <v>0</v>
      </c>
      <c r="BL295" s="15">
        <v>8831.08</v>
      </c>
      <c r="BM295" s="15">
        <v>22681</v>
      </c>
      <c r="BN295" s="15">
        <v>0</v>
      </c>
      <c r="BO295" s="15">
        <v>0</v>
      </c>
      <c r="BP295" s="15">
        <v>1490.81</v>
      </c>
      <c r="BQ295" s="15">
        <v>731.87</v>
      </c>
      <c r="BR295" s="15">
        <v>0</v>
      </c>
      <c r="BS295" s="15">
        <v>3283.88</v>
      </c>
      <c r="BT295" s="15">
        <v>0</v>
      </c>
      <c r="BU295" s="15">
        <v>0</v>
      </c>
      <c r="BV295" s="15">
        <v>0</v>
      </c>
      <c r="BW295" s="15">
        <v>4015.75</v>
      </c>
    </row>
    <row r="297" spans="1:75" s="26" customFormat="1" x14ac:dyDescent="0.2">
      <c r="A297" s="14"/>
    </row>
    <row r="298" spans="1:75" x14ac:dyDescent="0.2">
      <c r="A298" s="11" t="s">
        <v>654</v>
      </c>
      <c r="B298" s="20" t="s">
        <v>0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46"/>
      <c r="AN298" s="46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</row>
    <row r="301" spans="1:75" x14ac:dyDescent="0.2">
      <c r="A301" s="4" t="s">
        <v>0</v>
      </c>
      <c r="B301" s="20" t="s">
        <v>0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workbookViewId="0">
      <selection activeCell="D14" sqref="D14"/>
    </sheetView>
  </sheetViews>
  <sheetFormatPr baseColWidth="10" defaultRowHeight="11.25" x14ac:dyDescent="0.2"/>
  <cols>
    <col min="1" max="1" width="11.5703125" style="4" customWidth="1"/>
    <col min="2" max="2" width="27.42578125" style="2" customWidth="1"/>
    <col min="3" max="3" width="15" style="2" bestFit="1" customWidth="1"/>
    <col min="4" max="4" width="15.7109375" style="2" customWidth="1"/>
    <col min="5" max="7" width="15" style="2" bestFit="1" customWidth="1"/>
    <col min="8" max="9" width="15.7109375" style="2" customWidth="1"/>
    <col min="10" max="14" width="15" style="2" bestFit="1" customWidth="1"/>
    <col min="15" max="16384" width="11.42578125" style="2"/>
  </cols>
  <sheetData>
    <row r="1" spans="1:14" ht="18" customHeight="1" x14ac:dyDescent="0.25">
      <c r="A1" s="1"/>
      <c r="B1" s="33" t="s">
        <v>0</v>
      </c>
      <c r="C1" s="34"/>
    </row>
    <row r="2" spans="1:14" ht="24.95" customHeight="1" x14ac:dyDescent="0.2">
      <c r="A2" s="3"/>
      <c r="B2" s="35" t="s">
        <v>1</v>
      </c>
      <c r="C2" s="35"/>
      <c r="D2" s="35"/>
      <c r="E2" s="35"/>
      <c r="F2" s="35"/>
      <c r="G2" s="35"/>
      <c r="H2" s="35"/>
    </row>
    <row r="3" spans="1:14" ht="15.75" x14ac:dyDescent="0.25">
      <c r="B3" s="36" t="s">
        <v>494</v>
      </c>
      <c r="C3" s="36"/>
      <c r="D3" s="36"/>
      <c r="E3" s="36"/>
      <c r="F3" s="36"/>
      <c r="G3" s="36"/>
      <c r="H3" s="36"/>
    </row>
    <row r="4" spans="1:14" ht="15" customHeight="1" x14ac:dyDescent="0.2">
      <c r="B4" s="37" t="s">
        <v>495</v>
      </c>
      <c r="C4" s="37"/>
      <c r="D4" s="37"/>
      <c r="E4" s="37"/>
      <c r="F4" s="37"/>
      <c r="G4" s="37"/>
      <c r="H4" s="37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400</v>
      </c>
      <c r="E10" s="2">
        <v>820</v>
      </c>
      <c r="F10" s="2">
        <v>592.5</v>
      </c>
      <c r="G10" s="2">
        <v>283.39999999999998</v>
      </c>
      <c r="H10" s="2">
        <v>0</v>
      </c>
      <c r="I10" s="2">
        <v>14083.9</v>
      </c>
      <c r="J10" s="2">
        <v>1585.99</v>
      </c>
      <c r="K10" s="2">
        <v>1378.56</v>
      </c>
      <c r="L10" s="2">
        <v>0.35</v>
      </c>
      <c r="M10" s="2">
        <v>2964.9</v>
      </c>
      <c r="N10" s="2">
        <v>11119</v>
      </c>
    </row>
    <row r="11" spans="1:14" x14ac:dyDescent="0.2">
      <c r="A11" s="4" t="s">
        <v>21</v>
      </c>
      <c r="B11" s="2" t="s">
        <v>22</v>
      </c>
      <c r="C11" s="2">
        <v>29714</v>
      </c>
      <c r="D11" s="2">
        <v>0</v>
      </c>
      <c r="E11" s="2">
        <v>1155.5</v>
      </c>
      <c r="F11" s="2">
        <v>899.5</v>
      </c>
      <c r="G11" s="2">
        <v>143.03</v>
      </c>
      <c r="H11" s="2">
        <v>0</v>
      </c>
      <c r="I11" s="2">
        <v>31912.03</v>
      </c>
      <c r="J11" s="2">
        <v>5474.54</v>
      </c>
      <c r="K11" s="2">
        <v>3417.08</v>
      </c>
      <c r="L11" s="2">
        <v>4713.91</v>
      </c>
      <c r="M11" s="2">
        <v>13605.529999999999</v>
      </c>
      <c r="N11" s="2">
        <v>18306.5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824.5</v>
      </c>
      <c r="F12" s="2">
        <v>599.5</v>
      </c>
      <c r="G12" s="2">
        <v>0</v>
      </c>
      <c r="H12" s="2">
        <v>0</v>
      </c>
      <c r="I12" s="2">
        <v>13672</v>
      </c>
      <c r="J12" s="2">
        <v>1360.35</v>
      </c>
      <c r="K12" s="2">
        <v>1333.98</v>
      </c>
      <c r="L12" s="2">
        <v>1448.67</v>
      </c>
      <c r="M12" s="2">
        <v>4143</v>
      </c>
      <c r="N12" s="2">
        <v>9529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200</v>
      </c>
      <c r="E13" s="2">
        <v>820</v>
      </c>
      <c r="F13" s="2">
        <v>592.5</v>
      </c>
      <c r="G13" s="2">
        <v>0</v>
      </c>
      <c r="H13" s="2">
        <v>998.82</v>
      </c>
      <c r="I13" s="2">
        <v>14599.32</v>
      </c>
      <c r="J13" s="2">
        <v>1589.09</v>
      </c>
      <c r="K13" s="2">
        <v>1378.38</v>
      </c>
      <c r="L13" s="2">
        <v>1.8499999999985448</v>
      </c>
      <c r="M13" s="2">
        <v>2969.3199999999988</v>
      </c>
      <c r="N13" s="2">
        <v>11630</v>
      </c>
    </row>
    <row r="14" spans="1:14" x14ac:dyDescent="0.2">
      <c r="A14" s="4" t="s">
        <v>27</v>
      </c>
      <c r="B14" s="2" t="s">
        <v>28</v>
      </c>
      <c r="C14" s="2">
        <v>47094</v>
      </c>
      <c r="D14" s="2">
        <v>0</v>
      </c>
      <c r="E14" s="2">
        <v>1920</v>
      </c>
      <c r="F14" s="2">
        <v>1376</v>
      </c>
      <c r="G14" s="2">
        <v>0</v>
      </c>
      <c r="H14" s="2">
        <v>0</v>
      </c>
      <c r="I14" s="2">
        <v>50390</v>
      </c>
      <c r="J14" s="2">
        <v>10399.36</v>
      </c>
      <c r="K14" s="2">
        <v>5415.82</v>
      </c>
      <c r="L14" s="2">
        <v>15999.82</v>
      </c>
      <c r="M14" s="2">
        <v>31815</v>
      </c>
      <c r="N14" s="2">
        <v>18575</v>
      </c>
    </row>
    <row r="15" spans="1:14" x14ac:dyDescent="0.2">
      <c r="A15" s="4" t="s">
        <v>29</v>
      </c>
      <c r="B15" s="2" t="s">
        <v>30</v>
      </c>
      <c r="C15" s="2">
        <v>12847</v>
      </c>
      <c r="D15" s="2">
        <v>0</v>
      </c>
      <c r="E15" s="2">
        <v>808.5</v>
      </c>
      <c r="F15" s="2">
        <v>599</v>
      </c>
      <c r="G15" s="2">
        <v>0</v>
      </c>
      <c r="H15" s="2">
        <v>0</v>
      </c>
      <c r="I15" s="2">
        <v>14254.5</v>
      </c>
      <c r="J15" s="2">
        <v>1585.82</v>
      </c>
      <c r="K15" s="2">
        <v>1477.42</v>
      </c>
      <c r="L15" s="2">
        <v>1412.2600000000002</v>
      </c>
      <c r="M15" s="2">
        <v>4475.5</v>
      </c>
      <c r="N15" s="2">
        <v>9779</v>
      </c>
    </row>
    <row r="16" spans="1:14" x14ac:dyDescent="0.2">
      <c r="A16" s="4" t="s">
        <v>31</v>
      </c>
      <c r="B16" s="2" t="s">
        <v>32</v>
      </c>
      <c r="C16" s="2">
        <v>20272</v>
      </c>
      <c r="D16" s="2">
        <v>0</v>
      </c>
      <c r="E16" s="2">
        <v>1206</v>
      </c>
      <c r="F16" s="2">
        <v>975</v>
      </c>
      <c r="G16" s="2">
        <v>0</v>
      </c>
      <c r="H16" s="2">
        <v>0</v>
      </c>
      <c r="I16" s="2">
        <v>22453</v>
      </c>
      <c r="J16" s="2">
        <v>3373.74</v>
      </c>
      <c r="K16" s="2">
        <v>2331.2600000000002</v>
      </c>
      <c r="L16" s="2">
        <v>0.5</v>
      </c>
      <c r="M16" s="2">
        <v>5705.5</v>
      </c>
      <c r="N16" s="2">
        <v>16747.5</v>
      </c>
    </row>
    <row r="17" spans="1:14" x14ac:dyDescent="0.2">
      <c r="A17" s="4" t="s">
        <v>33</v>
      </c>
      <c r="B17" s="2" t="s">
        <v>34</v>
      </c>
      <c r="C17" s="2">
        <v>12248</v>
      </c>
      <c r="D17" s="2">
        <v>0</v>
      </c>
      <c r="E17" s="2">
        <v>824</v>
      </c>
      <c r="F17" s="2">
        <v>682</v>
      </c>
      <c r="G17" s="2">
        <v>0</v>
      </c>
      <c r="H17" s="2">
        <v>0</v>
      </c>
      <c r="I17" s="2">
        <v>13754</v>
      </c>
      <c r="J17" s="2">
        <v>1515.6</v>
      </c>
      <c r="K17" s="2">
        <v>1408.5</v>
      </c>
      <c r="L17" s="2">
        <v>0.3999999999996362</v>
      </c>
      <c r="M17" s="2">
        <v>2924.4999999999995</v>
      </c>
      <c r="N17" s="2">
        <v>10829.5</v>
      </c>
    </row>
    <row r="18" spans="1:14" x14ac:dyDescent="0.2">
      <c r="A18" s="4" t="s">
        <v>35</v>
      </c>
      <c r="B18" s="2" t="s">
        <v>36</v>
      </c>
      <c r="C18" s="2">
        <v>39023</v>
      </c>
      <c r="D18" s="2">
        <v>0</v>
      </c>
      <c r="E18" s="2">
        <v>1808</v>
      </c>
      <c r="F18" s="2">
        <v>1299</v>
      </c>
      <c r="G18" s="2">
        <v>0</v>
      </c>
      <c r="H18" s="2">
        <v>0</v>
      </c>
      <c r="I18" s="2">
        <v>42130</v>
      </c>
      <c r="J18" s="2">
        <v>7921.3</v>
      </c>
      <c r="K18" s="2">
        <v>4487.62</v>
      </c>
      <c r="L18" s="2">
        <v>8.000000000174623E-2</v>
      </c>
      <c r="M18" s="2">
        <v>12409.000000000002</v>
      </c>
      <c r="N18" s="2">
        <v>29721</v>
      </c>
    </row>
    <row r="19" spans="1:14" s="12" customFormat="1" x14ac:dyDescent="0.2">
      <c r="A19" s="11"/>
      <c r="C19" s="12" t="s">
        <v>39</v>
      </c>
      <c r="D19" s="12" t="s">
        <v>39</v>
      </c>
      <c r="E19" s="12" t="s">
        <v>39</v>
      </c>
      <c r="F19" s="12" t="s">
        <v>39</v>
      </c>
      <c r="G19" s="12" t="s">
        <v>39</v>
      </c>
      <c r="H19" s="12" t="s">
        <v>39</v>
      </c>
      <c r="I19" s="12" t="s">
        <v>39</v>
      </c>
      <c r="J19" s="12" t="s">
        <v>39</v>
      </c>
      <c r="K19" s="12" t="s">
        <v>39</v>
      </c>
      <c r="L19" s="12" t="s">
        <v>39</v>
      </c>
      <c r="M19" s="12" t="s">
        <v>39</v>
      </c>
      <c r="N19" s="12" t="s">
        <v>39</v>
      </c>
    </row>
    <row r="21" spans="1:14" x14ac:dyDescent="0.2">
      <c r="A21" s="10" t="s">
        <v>40</v>
      </c>
    </row>
    <row r="22" spans="1:14" x14ac:dyDescent="0.2">
      <c r="A22" s="4" t="s">
        <v>41</v>
      </c>
      <c r="B22" s="2" t="s">
        <v>42</v>
      </c>
      <c r="C22" s="2">
        <v>10693</v>
      </c>
      <c r="D22" s="2">
        <v>400</v>
      </c>
      <c r="E22" s="2">
        <v>706.5</v>
      </c>
      <c r="F22" s="2">
        <v>566.5</v>
      </c>
      <c r="G22" s="2">
        <v>738.5</v>
      </c>
      <c r="H22" s="2">
        <v>0</v>
      </c>
      <c r="I22" s="2">
        <v>13104.5</v>
      </c>
      <c r="J22" s="2">
        <v>1380.21</v>
      </c>
      <c r="K22" s="2">
        <v>1229.58</v>
      </c>
      <c r="L22" s="2">
        <v>108.20999999999913</v>
      </c>
      <c r="M22" s="2">
        <v>2717.9999999999991</v>
      </c>
      <c r="N22" s="2">
        <v>10386.5</v>
      </c>
    </row>
    <row r="23" spans="1:14" x14ac:dyDescent="0.2">
      <c r="A23" s="4" t="s">
        <v>43</v>
      </c>
      <c r="B23" s="2" t="s">
        <v>44</v>
      </c>
      <c r="C23" s="2">
        <v>11988</v>
      </c>
      <c r="D23" s="2">
        <v>400</v>
      </c>
      <c r="E23" s="2">
        <v>820</v>
      </c>
      <c r="F23" s="2">
        <v>592.5</v>
      </c>
      <c r="G23" s="2">
        <v>566.79999999999995</v>
      </c>
      <c r="H23" s="2">
        <v>2397.1799999999998</v>
      </c>
      <c r="I23" s="2">
        <v>16764.48</v>
      </c>
      <c r="J23" s="2">
        <v>1938.36</v>
      </c>
      <c r="K23" s="2">
        <v>1378.38</v>
      </c>
      <c r="L23" s="2">
        <v>122.23999999999978</v>
      </c>
      <c r="M23" s="2">
        <v>3438.9799999999996</v>
      </c>
      <c r="N23" s="2">
        <v>13325.5</v>
      </c>
    </row>
    <row r="24" spans="1:14" x14ac:dyDescent="0.2">
      <c r="A24" s="4" t="s">
        <v>45</v>
      </c>
      <c r="B24" s="2" t="s">
        <v>46</v>
      </c>
      <c r="C24" s="2">
        <v>9981</v>
      </c>
      <c r="D24" s="2">
        <v>200</v>
      </c>
      <c r="E24" s="2">
        <v>644</v>
      </c>
      <c r="F24" s="2">
        <v>494</v>
      </c>
      <c r="G24" s="2">
        <v>425.1</v>
      </c>
      <c r="H24" s="2">
        <v>0</v>
      </c>
      <c r="I24" s="2">
        <v>11744.1</v>
      </c>
      <c r="J24" s="2">
        <v>1053.18</v>
      </c>
      <c r="K24" s="2">
        <v>1094.28</v>
      </c>
      <c r="L24" s="2">
        <v>4426.6399999999994</v>
      </c>
      <c r="M24" s="2">
        <v>6574.0999999999995</v>
      </c>
      <c r="N24" s="2">
        <v>5170</v>
      </c>
    </row>
    <row r="25" spans="1:14" x14ac:dyDescent="0.2">
      <c r="A25" s="4" t="s">
        <v>47</v>
      </c>
      <c r="B25" s="2" t="s">
        <v>48</v>
      </c>
      <c r="C25" s="2">
        <v>10693</v>
      </c>
      <c r="D25" s="2">
        <v>400</v>
      </c>
      <c r="E25" s="2">
        <v>706.55</v>
      </c>
      <c r="F25" s="2">
        <v>566.6</v>
      </c>
      <c r="G25" s="2">
        <v>0</v>
      </c>
      <c r="H25" s="2">
        <v>0</v>
      </c>
      <c r="I25" s="2">
        <v>12366.15</v>
      </c>
      <c r="J25" s="2">
        <v>1247.9000000000001</v>
      </c>
      <c r="K25" s="2">
        <v>1229.58</v>
      </c>
      <c r="L25" s="2">
        <v>3569.17</v>
      </c>
      <c r="M25" s="2">
        <v>6046.65</v>
      </c>
      <c r="N25" s="2">
        <v>6319.5</v>
      </c>
    </row>
    <row r="26" spans="1:14" s="12" customFormat="1" x14ac:dyDescent="0.2">
      <c r="A26" s="11"/>
      <c r="C26" s="12" t="s">
        <v>39</v>
      </c>
      <c r="D26" s="12" t="s">
        <v>39</v>
      </c>
      <c r="E26" s="12" t="s">
        <v>39</v>
      </c>
      <c r="F26" s="12" t="s">
        <v>39</v>
      </c>
      <c r="G26" s="12" t="s">
        <v>39</v>
      </c>
      <c r="H26" s="12" t="s">
        <v>39</v>
      </c>
      <c r="I26" s="12" t="s">
        <v>39</v>
      </c>
      <c r="J26" s="12" t="s">
        <v>39</v>
      </c>
      <c r="K26" s="12" t="s">
        <v>39</v>
      </c>
      <c r="L26" s="12" t="s">
        <v>39</v>
      </c>
      <c r="M26" s="12" t="s">
        <v>39</v>
      </c>
      <c r="N26" s="12" t="s">
        <v>39</v>
      </c>
    </row>
    <row r="28" spans="1:14" x14ac:dyDescent="0.2">
      <c r="A28" s="10" t="s">
        <v>49</v>
      </c>
    </row>
    <row r="29" spans="1:14" x14ac:dyDescent="0.2">
      <c r="A29" s="4" t="s">
        <v>50</v>
      </c>
      <c r="B29" s="2" t="s">
        <v>51</v>
      </c>
      <c r="C29" s="2">
        <v>8448</v>
      </c>
      <c r="D29" s="2">
        <v>0</v>
      </c>
      <c r="E29" s="2">
        <v>583.5</v>
      </c>
      <c r="F29" s="2">
        <v>419.75</v>
      </c>
      <c r="G29" s="2">
        <v>850.2</v>
      </c>
      <c r="H29" s="2">
        <v>160</v>
      </c>
      <c r="I29" s="2">
        <v>10461.450000000001</v>
      </c>
      <c r="J29" s="2">
        <v>917.42</v>
      </c>
      <c r="K29" s="2">
        <v>989.74</v>
      </c>
      <c r="L29" s="2">
        <v>1.79</v>
      </c>
      <c r="M29" s="2">
        <v>1908.9499999999998</v>
      </c>
      <c r="N29" s="2">
        <v>8552.5</v>
      </c>
    </row>
    <row r="30" spans="1:14" x14ac:dyDescent="0.2">
      <c r="A30" s="4" t="s">
        <v>52</v>
      </c>
      <c r="B30" s="2" t="s">
        <v>53</v>
      </c>
      <c r="C30" s="2">
        <v>12865</v>
      </c>
      <c r="D30" s="2">
        <v>0</v>
      </c>
      <c r="E30" s="2">
        <v>708.75</v>
      </c>
      <c r="F30" s="2">
        <v>298.11</v>
      </c>
      <c r="G30" s="2">
        <v>708.5</v>
      </c>
      <c r="H30" s="2">
        <v>0</v>
      </c>
      <c r="I30" s="2">
        <v>14580.36</v>
      </c>
      <c r="J30" s="2">
        <v>1564.23</v>
      </c>
      <c r="K30" s="2">
        <v>1410.6</v>
      </c>
      <c r="L30" s="2">
        <v>599.03000000000065</v>
      </c>
      <c r="M30" s="2">
        <v>3573.8600000000006</v>
      </c>
      <c r="N30" s="2">
        <v>11006.5</v>
      </c>
    </row>
    <row r="31" spans="1:14" x14ac:dyDescent="0.2">
      <c r="A31" s="4" t="s">
        <v>54</v>
      </c>
      <c r="B31" s="2" t="s">
        <v>55</v>
      </c>
      <c r="C31" s="2">
        <v>11645</v>
      </c>
      <c r="D31" s="2">
        <v>200</v>
      </c>
      <c r="E31" s="2">
        <v>801</v>
      </c>
      <c r="F31" s="2">
        <v>635.5</v>
      </c>
      <c r="G31" s="2">
        <v>850.2</v>
      </c>
      <c r="H31" s="2">
        <v>0</v>
      </c>
      <c r="I31" s="2">
        <v>14131.7</v>
      </c>
      <c r="J31" s="2">
        <v>1593.66</v>
      </c>
      <c r="K31" s="2">
        <v>1339.12</v>
      </c>
      <c r="L31" s="2">
        <v>5949.9200000000019</v>
      </c>
      <c r="M31" s="2">
        <v>8882.7000000000007</v>
      </c>
      <c r="N31" s="2">
        <v>5249</v>
      </c>
    </row>
    <row r="32" spans="1:14" x14ac:dyDescent="0.2">
      <c r="A32" s="4" t="s">
        <v>56</v>
      </c>
      <c r="B32" s="2" t="s">
        <v>57</v>
      </c>
      <c r="C32" s="2">
        <v>12847</v>
      </c>
      <c r="D32" s="2">
        <v>0</v>
      </c>
      <c r="E32" s="2">
        <v>815</v>
      </c>
      <c r="F32" s="2">
        <v>606</v>
      </c>
      <c r="G32" s="2">
        <v>850.2</v>
      </c>
      <c r="H32" s="2">
        <v>5138.76</v>
      </c>
      <c r="I32" s="2">
        <v>20256.96</v>
      </c>
      <c r="J32" s="2">
        <v>2690.36</v>
      </c>
      <c r="K32" s="2">
        <v>1477.4</v>
      </c>
      <c r="L32" s="2">
        <v>128.69999999999891</v>
      </c>
      <c r="M32" s="2">
        <v>4296.4599999999991</v>
      </c>
      <c r="N32" s="2">
        <v>15960.5</v>
      </c>
    </row>
    <row r="33" spans="1:14" x14ac:dyDescent="0.2">
      <c r="A33" s="4" t="s">
        <v>58</v>
      </c>
      <c r="B33" s="2" t="s">
        <v>59</v>
      </c>
      <c r="C33" s="2">
        <v>11645</v>
      </c>
      <c r="D33" s="2">
        <v>200</v>
      </c>
      <c r="E33" s="2">
        <v>801</v>
      </c>
      <c r="F33" s="2">
        <v>635.5</v>
      </c>
      <c r="G33" s="2">
        <v>708.5</v>
      </c>
      <c r="H33" s="2">
        <v>1441.6999999999998</v>
      </c>
      <c r="I33" s="2">
        <v>15431.7</v>
      </c>
      <c r="J33" s="2">
        <v>1719.93</v>
      </c>
      <c r="K33" s="2">
        <v>1339.12</v>
      </c>
      <c r="L33" s="2">
        <v>2117.1500000000015</v>
      </c>
      <c r="M33" s="2">
        <v>5176.2000000000016</v>
      </c>
      <c r="N33" s="2">
        <v>10255.5</v>
      </c>
    </row>
    <row r="34" spans="1:14" x14ac:dyDescent="0.2">
      <c r="A34" s="4" t="s">
        <v>60</v>
      </c>
      <c r="B34" s="2" t="s">
        <v>61</v>
      </c>
      <c r="C34" s="2">
        <v>12847</v>
      </c>
      <c r="D34" s="2">
        <v>200</v>
      </c>
      <c r="E34" s="2">
        <v>815</v>
      </c>
      <c r="F34" s="2">
        <v>606</v>
      </c>
      <c r="G34" s="2">
        <v>708.5</v>
      </c>
      <c r="H34" s="2">
        <v>3532.9</v>
      </c>
      <c r="I34" s="2">
        <v>18709.400000000001</v>
      </c>
      <c r="J34" s="2">
        <v>2348.37</v>
      </c>
      <c r="K34" s="2">
        <v>1477.4</v>
      </c>
      <c r="L34" s="2">
        <v>6552.630000000001</v>
      </c>
      <c r="M34" s="2">
        <v>10378.400000000001</v>
      </c>
      <c r="N34" s="2">
        <v>8331</v>
      </c>
    </row>
    <row r="35" spans="1:14" x14ac:dyDescent="0.2">
      <c r="A35" s="4" t="s">
        <v>62</v>
      </c>
      <c r="B35" s="2" t="s">
        <v>63</v>
      </c>
      <c r="C35" s="2">
        <v>12847</v>
      </c>
      <c r="D35" s="2">
        <v>200</v>
      </c>
      <c r="E35" s="2">
        <v>815</v>
      </c>
      <c r="F35" s="2">
        <v>606</v>
      </c>
      <c r="G35" s="2">
        <v>708.5</v>
      </c>
      <c r="H35" s="2">
        <v>7065.8</v>
      </c>
      <c r="I35" s="2">
        <v>22242.3</v>
      </c>
      <c r="J35" s="2">
        <v>2961.55</v>
      </c>
      <c r="K35" s="2">
        <v>1477.4</v>
      </c>
      <c r="L35" s="2">
        <v>6552.3499999999985</v>
      </c>
      <c r="M35" s="2">
        <v>10991.3</v>
      </c>
      <c r="N35" s="2">
        <v>11251</v>
      </c>
    </row>
    <row r="36" spans="1:14" x14ac:dyDescent="0.2">
      <c r="A36" s="4" t="s">
        <v>64</v>
      </c>
      <c r="B36" s="2" t="s">
        <v>65</v>
      </c>
      <c r="C36" s="2">
        <v>11645</v>
      </c>
      <c r="D36" s="2">
        <v>200</v>
      </c>
      <c r="E36" s="2">
        <v>801</v>
      </c>
      <c r="F36" s="2">
        <v>635.5</v>
      </c>
      <c r="G36" s="2">
        <v>425.1</v>
      </c>
      <c r="H36" s="2">
        <v>388.15</v>
      </c>
      <c r="I36" s="2">
        <v>14094.75</v>
      </c>
      <c r="J36" s="2">
        <v>1546.87</v>
      </c>
      <c r="K36" s="2">
        <v>1339.12</v>
      </c>
      <c r="L36" s="2">
        <v>9488.76</v>
      </c>
      <c r="M36" s="2">
        <v>12374.75</v>
      </c>
      <c r="N36" s="2">
        <v>1720</v>
      </c>
    </row>
    <row r="37" spans="1:14" x14ac:dyDescent="0.2">
      <c r="A37" s="4" t="s">
        <v>66</v>
      </c>
      <c r="B37" s="2" t="s">
        <v>67</v>
      </c>
      <c r="C37" s="2">
        <v>13308</v>
      </c>
      <c r="D37" s="2">
        <v>400</v>
      </c>
      <c r="E37" s="2">
        <v>915</v>
      </c>
      <c r="F37" s="2">
        <v>726</v>
      </c>
      <c r="G37" s="2">
        <v>425.1</v>
      </c>
      <c r="H37" s="2">
        <v>0</v>
      </c>
      <c r="I37" s="2">
        <v>15774.1</v>
      </c>
      <c r="J37" s="2">
        <v>1947.08</v>
      </c>
      <c r="K37" s="2">
        <v>1530.38</v>
      </c>
      <c r="L37" s="2">
        <v>7320.1399999999994</v>
      </c>
      <c r="M37" s="2">
        <v>10797.599999999999</v>
      </c>
      <c r="N37" s="2">
        <v>4976.5</v>
      </c>
    </row>
    <row r="38" spans="1:14" x14ac:dyDescent="0.2">
      <c r="A38" s="4" t="s">
        <v>68</v>
      </c>
      <c r="B38" s="2" t="s">
        <v>69</v>
      </c>
      <c r="C38" s="2">
        <v>13308</v>
      </c>
      <c r="D38" s="2">
        <v>400</v>
      </c>
      <c r="E38" s="2">
        <v>915</v>
      </c>
      <c r="F38" s="2">
        <v>726</v>
      </c>
      <c r="G38" s="2">
        <v>283.39999999999998</v>
      </c>
      <c r="H38" s="2">
        <v>0</v>
      </c>
      <c r="I38" s="2">
        <v>15632.4</v>
      </c>
      <c r="J38" s="2">
        <v>1916.81</v>
      </c>
      <c r="K38" s="2">
        <v>1530.38</v>
      </c>
      <c r="L38" s="2">
        <v>6784.7099999999991</v>
      </c>
      <c r="M38" s="2">
        <v>10231.9</v>
      </c>
      <c r="N38" s="2">
        <v>5400.5</v>
      </c>
    </row>
    <row r="39" spans="1:14" x14ac:dyDescent="0.2">
      <c r="A39" s="4" t="s">
        <v>70</v>
      </c>
      <c r="B39" s="2" t="s">
        <v>71</v>
      </c>
      <c r="C39" s="2">
        <v>11645</v>
      </c>
      <c r="D39" s="2">
        <v>400</v>
      </c>
      <c r="E39" s="2">
        <v>832.5</v>
      </c>
      <c r="F39" s="2">
        <v>657</v>
      </c>
      <c r="G39" s="2">
        <v>283.39999999999998</v>
      </c>
      <c r="H39" s="2">
        <v>0</v>
      </c>
      <c r="I39" s="2">
        <v>13817.9</v>
      </c>
      <c r="J39" s="2">
        <v>1529.19</v>
      </c>
      <c r="K39" s="2">
        <v>1339.12</v>
      </c>
      <c r="L39" s="2">
        <v>4793.09</v>
      </c>
      <c r="M39" s="2">
        <v>7661.4</v>
      </c>
      <c r="N39" s="2">
        <v>6156.5</v>
      </c>
    </row>
    <row r="40" spans="1:14" x14ac:dyDescent="0.2">
      <c r="A40" s="4" t="s">
        <v>72</v>
      </c>
      <c r="B40" s="2" t="s">
        <v>73</v>
      </c>
      <c r="C40" s="2">
        <v>11645</v>
      </c>
      <c r="D40" s="2">
        <v>200</v>
      </c>
      <c r="E40" s="2">
        <v>801</v>
      </c>
      <c r="F40" s="2">
        <v>635.5</v>
      </c>
      <c r="G40" s="2">
        <v>283.39999999999998</v>
      </c>
      <c r="H40" s="2">
        <v>776.3</v>
      </c>
      <c r="I40" s="2">
        <v>14341.199999999999</v>
      </c>
      <c r="J40" s="2">
        <v>1558.06</v>
      </c>
      <c r="K40" s="2">
        <v>1339.12</v>
      </c>
      <c r="L40" s="2">
        <v>5357.0199999999986</v>
      </c>
      <c r="M40" s="2">
        <v>8254.1999999999989</v>
      </c>
      <c r="N40" s="2">
        <v>6087</v>
      </c>
    </row>
    <row r="41" spans="1:14" x14ac:dyDescent="0.2">
      <c r="A41" s="4" t="s">
        <v>74</v>
      </c>
      <c r="B41" s="2" t="s">
        <v>75</v>
      </c>
      <c r="C41" s="2">
        <v>11645</v>
      </c>
      <c r="D41" s="2">
        <v>200</v>
      </c>
      <c r="E41" s="2">
        <v>801</v>
      </c>
      <c r="F41" s="2">
        <v>513.5</v>
      </c>
      <c r="G41" s="2">
        <v>283.39999999999998</v>
      </c>
      <c r="H41" s="2">
        <v>776.3</v>
      </c>
      <c r="I41" s="2">
        <v>14219.199999999999</v>
      </c>
      <c r="J41" s="2">
        <v>1532</v>
      </c>
      <c r="K41" s="2">
        <v>1339.12</v>
      </c>
      <c r="L41" s="2">
        <v>4117.0799999999981</v>
      </c>
      <c r="M41" s="2">
        <v>6988.199999999998</v>
      </c>
      <c r="N41" s="2">
        <v>7231</v>
      </c>
    </row>
    <row r="42" spans="1:14" x14ac:dyDescent="0.2">
      <c r="A42" s="4" t="s">
        <v>76</v>
      </c>
      <c r="B42" s="2" t="s">
        <v>77</v>
      </c>
      <c r="C42" s="2">
        <v>11645</v>
      </c>
      <c r="D42" s="2">
        <v>0</v>
      </c>
      <c r="E42" s="2">
        <v>801</v>
      </c>
      <c r="F42" s="2">
        <v>635.5</v>
      </c>
      <c r="G42" s="2">
        <v>283.39999999999998</v>
      </c>
      <c r="H42" s="2">
        <v>776.3</v>
      </c>
      <c r="I42" s="2">
        <v>14141.199999999999</v>
      </c>
      <c r="J42" s="2">
        <v>1515.34</v>
      </c>
      <c r="K42" s="2">
        <v>1339.12</v>
      </c>
      <c r="L42" s="2">
        <v>6561.239999999998</v>
      </c>
      <c r="M42" s="2">
        <v>9415.6999999999971</v>
      </c>
      <c r="N42" s="2">
        <v>4725.5</v>
      </c>
    </row>
    <row r="43" spans="1:14" x14ac:dyDescent="0.2">
      <c r="A43" s="4" t="s">
        <v>78</v>
      </c>
      <c r="B43" s="2" t="s">
        <v>79</v>
      </c>
      <c r="C43" s="2">
        <v>8448</v>
      </c>
      <c r="D43" s="2">
        <v>0</v>
      </c>
      <c r="E43" s="2">
        <v>564</v>
      </c>
      <c r="F43" s="2">
        <v>0</v>
      </c>
      <c r="G43" s="2">
        <v>283.39999999999998</v>
      </c>
      <c r="H43" s="2">
        <v>0</v>
      </c>
      <c r="I43" s="2">
        <v>9295.4</v>
      </c>
      <c r="J43" s="2">
        <v>674.62</v>
      </c>
      <c r="K43" s="2">
        <v>901.38</v>
      </c>
      <c r="L43" s="2">
        <v>609.89999999999964</v>
      </c>
      <c r="M43" s="2">
        <v>2185.8999999999996</v>
      </c>
      <c r="N43" s="2">
        <v>7109.5</v>
      </c>
    </row>
    <row r="44" spans="1:14" x14ac:dyDescent="0.2">
      <c r="A44" s="4" t="s">
        <v>80</v>
      </c>
      <c r="B44" s="2" t="s">
        <v>81</v>
      </c>
      <c r="C44" s="2">
        <v>11645</v>
      </c>
      <c r="D44" s="2">
        <v>0</v>
      </c>
      <c r="E44" s="2">
        <v>801</v>
      </c>
      <c r="F44" s="2">
        <v>510</v>
      </c>
      <c r="G44" s="2">
        <v>283.39999999999998</v>
      </c>
      <c r="H44" s="2">
        <v>0</v>
      </c>
      <c r="I44" s="2">
        <v>13239.4</v>
      </c>
      <c r="J44" s="2">
        <v>1408.87</v>
      </c>
      <c r="K44" s="2">
        <v>1339.12</v>
      </c>
      <c r="L44" s="2">
        <v>3620.91</v>
      </c>
      <c r="M44" s="2">
        <v>6368.9</v>
      </c>
      <c r="N44" s="2">
        <v>6870.5</v>
      </c>
    </row>
    <row r="45" spans="1:14" x14ac:dyDescent="0.2">
      <c r="A45" s="4" t="s">
        <v>82</v>
      </c>
      <c r="B45" s="2" t="s">
        <v>83</v>
      </c>
      <c r="C45" s="2">
        <v>11645</v>
      </c>
      <c r="D45" s="2">
        <v>200</v>
      </c>
      <c r="E45" s="2">
        <v>801</v>
      </c>
      <c r="F45" s="2">
        <v>635.5</v>
      </c>
      <c r="G45" s="2">
        <v>0</v>
      </c>
      <c r="H45" s="2">
        <v>6598.55</v>
      </c>
      <c r="I45" s="2">
        <v>19880.05</v>
      </c>
      <c r="J45" s="2">
        <v>2561.5700000000002</v>
      </c>
      <c r="K45" s="2">
        <v>1339.12</v>
      </c>
      <c r="L45" s="2">
        <v>6461.8599999999988</v>
      </c>
      <c r="M45" s="2">
        <v>10362.549999999999</v>
      </c>
      <c r="N45" s="2">
        <v>9517.5</v>
      </c>
    </row>
    <row r="46" spans="1:14" x14ac:dyDescent="0.2">
      <c r="A46" s="4" t="s">
        <v>84</v>
      </c>
      <c r="B46" s="2" t="s">
        <v>85</v>
      </c>
      <c r="C46" s="2">
        <v>11645</v>
      </c>
      <c r="D46" s="2">
        <v>200</v>
      </c>
      <c r="E46" s="2">
        <v>801</v>
      </c>
      <c r="F46" s="2">
        <v>635.5</v>
      </c>
      <c r="G46" s="2">
        <v>0</v>
      </c>
      <c r="H46" s="2">
        <v>1164.45</v>
      </c>
      <c r="I46" s="2">
        <v>14445.95</v>
      </c>
      <c r="J46" s="2">
        <v>1538.98</v>
      </c>
      <c r="K46" s="2">
        <v>1339.12</v>
      </c>
      <c r="L46" s="2">
        <v>3861.3500000000004</v>
      </c>
      <c r="M46" s="2">
        <v>6739.4500000000007</v>
      </c>
      <c r="N46" s="2">
        <v>7706.5</v>
      </c>
    </row>
    <row r="47" spans="1:14" x14ac:dyDescent="0.2">
      <c r="A47" s="4" t="s">
        <v>86</v>
      </c>
      <c r="B47" s="2" t="s">
        <v>87</v>
      </c>
      <c r="C47" s="2">
        <v>13806</v>
      </c>
      <c r="D47" s="2">
        <v>200</v>
      </c>
      <c r="E47" s="2">
        <v>926</v>
      </c>
      <c r="F47" s="2">
        <v>485</v>
      </c>
      <c r="G47" s="2">
        <v>0</v>
      </c>
      <c r="H47" s="2">
        <v>2300.94</v>
      </c>
      <c r="I47" s="2">
        <v>17717.939999999999</v>
      </c>
      <c r="J47" s="2">
        <v>2143.6999999999998</v>
      </c>
      <c r="K47" s="2">
        <v>1587.66</v>
      </c>
      <c r="L47" s="2">
        <v>3134.0799999999981</v>
      </c>
      <c r="M47" s="2">
        <v>6865.4399999999978</v>
      </c>
      <c r="N47" s="2">
        <v>10852.5</v>
      </c>
    </row>
    <row r="48" spans="1:14" x14ac:dyDescent="0.2">
      <c r="A48" s="4" t="s">
        <v>88</v>
      </c>
      <c r="B48" s="2" t="s">
        <v>89</v>
      </c>
      <c r="C48" s="2">
        <v>11645</v>
      </c>
      <c r="D48" s="2">
        <v>400</v>
      </c>
      <c r="E48" s="2">
        <v>801</v>
      </c>
      <c r="F48" s="2">
        <v>635.5</v>
      </c>
      <c r="G48" s="2">
        <v>0</v>
      </c>
      <c r="H48" s="2">
        <v>1164.45</v>
      </c>
      <c r="I48" s="2">
        <v>14645.95</v>
      </c>
      <c r="J48" s="2">
        <v>1581.7</v>
      </c>
      <c r="K48" s="2">
        <v>1339.12</v>
      </c>
      <c r="L48" s="2">
        <v>1606.630000000001</v>
      </c>
      <c r="M48" s="2">
        <v>4527.4500000000007</v>
      </c>
      <c r="N48" s="2">
        <v>10118.5</v>
      </c>
    </row>
    <row r="49" spans="1:14" x14ac:dyDescent="0.2">
      <c r="A49" s="4" t="s">
        <v>90</v>
      </c>
      <c r="B49" s="2" t="s">
        <v>91</v>
      </c>
      <c r="C49" s="2">
        <v>11988</v>
      </c>
      <c r="D49" s="2">
        <v>400</v>
      </c>
      <c r="E49" s="2">
        <v>820</v>
      </c>
      <c r="F49" s="2">
        <v>592.5</v>
      </c>
      <c r="G49" s="2">
        <v>0</v>
      </c>
      <c r="H49" s="2">
        <v>2441.88</v>
      </c>
      <c r="I49" s="2">
        <v>16242.380000000001</v>
      </c>
      <c r="J49" s="2">
        <v>1844.64</v>
      </c>
      <c r="K49" s="2">
        <v>1378.56</v>
      </c>
      <c r="L49" s="2">
        <v>0.68000000000029104</v>
      </c>
      <c r="M49" s="2">
        <v>3223.88</v>
      </c>
      <c r="N49" s="2">
        <v>13018.5</v>
      </c>
    </row>
    <row r="50" spans="1:14" x14ac:dyDescent="0.2">
      <c r="A50" s="4" t="s">
        <v>92</v>
      </c>
      <c r="B50" s="2" t="s">
        <v>93</v>
      </c>
      <c r="C50" s="2">
        <v>13308</v>
      </c>
      <c r="D50" s="2">
        <v>400</v>
      </c>
      <c r="E50" s="2">
        <v>915</v>
      </c>
      <c r="F50" s="2">
        <v>726</v>
      </c>
      <c r="G50" s="2">
        <v>0</v>
      </c>
      <c r="H50" s="2">
        <v>887.18</v>
      </c>
      <c r="I50" s="2">
        <v>16236.18</v>
      </c>
      <c r="J50" s="2">
        <v>1951.03</v>
      </c>
      <c r="K50" s="2">
        <v>1530.38</v>
      </c>
      <c r="L50" s="2">
        <v>2346.2700000000004</v>
      </c>
      <c r="M50" s="2">
        <v>5827.68</v>
      </c>
      <c r="N50" s="2">
        <v>10408.5</v>
      </c>
    </row>
    <row r="51" spans="1:14" x14ac:dyDescent="0.2">
      <c r="A51" s="4" t="s">
        <v>94</v>
      </c>
      <c r="B51" s="2" t="s">
        <v>95</v>
      </c>
      <c r="C51" s="2">
        <v>15983</v>
      </c>
      <c r="D51" s="2">
        <v>200</v>
      </c>
      <c r="E51" s="2">
        <v>1093</v>
      </c>
      <c r="F51" s="2">
        <v>789</v>
      </c>
      <c r="G51" s="2">
        <v>0</v>
      </c>
      <c r="H51" s="2">
        <v>2663.8</v>
      </c>
      <c r="I51" s="2">
        <v>20728.8</v>
      </c>
      <c r="J51" s="2">
        <v>2767.47</v>
      </c>
      <c r="K51" s="2">
        <v>1838.02</v>
      </c>
      <c r="L51" s="2">
        <v>0.30999999999949068</v>
      </c>
      <c r="M51" s="2">
        <v>4605.7999999999993</v>
      </c>
      <c r="N51" s="2">
        <v>16123</v>
      </c>
    </row>
    <row r="52" spans="1:14" x14ac:dyDescent="0.2">
      <c r="A52" s="4" t="s">
        <v>96</v>
      </c>
      <c r="B52" s="2" t="s">
        <v>97</v>
      </c>
      <c r="C52" s="2">
        <v>15983</v>
      </c>
      <c r="D52" s="2">
        <v>200</v>
      </c>
      <c r="E52" s="2">
        <v>1093</v>
      </c>
      <c r="F52" s="2">
        <v>789</v>
      </c>
      <c r="G52" s="2">
        <v>0</v>
      </c>
      <c r="H52" s="2">
        <v>2663.8</v>
      </c>
      <c r="I52" s="2">
        <v>20728.8</v>
      </c>
      <c r="J52" s="2">
        <v>2767.47</v>
      </c>
      <c r="K52" s="2">
        <v>1838.02</v>
      </c>
      <c r="L52" s="2">
        <v>0.30999999999949068</v>
      </c>
      <c r="M52" s="2">
        <v>4605.7999999999993</v>
      </c>
      <c r="N52" s="2">
        <v>16123</v>
      </c>
    </row>
    <row r="53" spans="1:14" x14ac:dyDescent="0.2">
      <c r="A53" s="4" t="s">
        <v>98</v>
      </c>
      <c r="B53" s="2" t="s">
        <v>99</v>
      </c>
      <c r="C53" s="2">
        <v>8448</v>
      </c>
      <c r="D53" s="2">
        <v>200</v>
      </c>
      <c r="E53" s="2">
        <v>564</v>
      </c>
      <c r="F53" s="2">
        <v>461.75</v>
      </c>
      <c r="G53" s="2">
        <v>0</v>
      </c>
      <c r="H53" s="2">
        <v>0</v>
      </c>
      <c r="I53" s="2">
        <v>9673.75</v>
      </c>
      <c r="J53" s="2">
        <v>792.01</v>
      </c>
      <c r="K53" s="2">
        <v>971.52</v>
      </c>
      <c r="L53" s="2">
        <v>-0.27999999999974534</v>
      </c>
      <c r="M53" s="2">
        <v>1763.2500000000002</v>
      </c>
      <c r="N53" s="2">
        <v>7910.5</v>
      </c>
    </row>
    <row r="54" spans="1:14" s="12" customFormat="1" x14ac:dyDescent="0.2">
      <c r="A54" s="11"/>
      <c r="C54" s="12" t="s">
        <v>39</v>
      </c>
      <c r="D54" s="12" t="s">
        <v>39</v>
      </c>
      <c r="E54" s="12" t="s">
        <v>39</v>
      </c>
      <c r="F54" s="12" t="s">
        <v>39</v>
      </c>
      <c r="G54" s="12" t="s">
        <v>39</v>
      </c>
      <c r="H54" s="12" t="s">
        <v>39</v>
      </c>
      <c r="I54" s="12" t="s">
        <v>39</v>
      </c>
      <c r="J54" s="12" t="s">
        <v>39</v>
      </c>
      <c r="K54" s="12" t="s">
        <v>39</v>
      </c>
      <c r="L54" s="12" t="s">
        <v>39</v>
      </c>
      <c r="M54" s="12" t="s">
        <v>39</v>
      </c>
      <c r="N54" s="12" t="s">
        <v>39</v>
      </c>
    </row>
    <row r="56" spans="1:14" x14ac:dyDescent="0.2">
      <c r="A56" s="10" t="s">
        <v>100</v>
      </c>
    </row>
    <row r="57" spans="1:14" x14ac:dyDescent="0.2">
      <c r="A57" s="4" t="s">
        <v>101</v>
      </c>
      <c r="B57" s="2" t="s">
        <v>102</v>
      </c>
      <c r="C57" s="2">
        <v>29714</v>
      </c>
      <c r="D57" s="2">
        <v>0</v>
      </c>
      <c r="E57" s="2">
        <v>1155.5</v>
      </c>
      <c r="F57" s="2">
        <v>817.5</v>
      </c>
      <c r="G57" s="2">
        <v>850.2</v>
      </c>
      <c r="H57" s="2">
        <v>0</v>
      </c>
      <c r="I57" s="2">
        <v>32537.200000000001</v>
      </c>
      <c r="J57" s="2">
        <v>5655.23</v>
      </c>
      <c r="K57" s="2">
        <v>3417.08</v>
      </c>
      <c r="L57" s="2">
        <v>0.38999999999941792</v>
      </c>
      <c r="M57" s="2">
        <v>9072.6999999999989</v>
      </c>
      <c r="N57" s="2">
        <v>23464.5</v>
      </c>
    </row>
    <row r="58" spans="1:14" x14ac:dyDescent="0.2">
      <c r="A58" s="4" t="s">
        <v>103</v>
      </c>
      <c r="B58" s="2" t="s">
        <v>104</v>
      </c>
      <c r="C58" s="2">
        <v>13806</v>
      </c>
      <c r="D58" s="2">
        <v>400</v>
      </c>
      <c r="E58" s="2">
        <v>1028</v>
      </c>
      <c r="F58" s="2">
        <v>810</v>
      </c>
      <c r="G58" s="2">
        <v>0</v>
      </c>
      <c r="H58" s="2">
        <v>2301</v>
      </c>
      <c r="I58" s="2">
        <v>18345</v>
      </c>
      <c r="J58" s="2">
        <v>2265.41</v>
      </c>
      <c r="K58" s="2">
        <v>1587.7</v>
      </c>
      <c r="L58" s="2">
        <v>-0.11000000000058208</v>
      </c>
      <c r="M58" s="2">
        <v>3852.9999999999991</v>
      </c>
      <c r="N58" s="2">
        <v>14492</v>
      </c>
    </row>
    <row r="59" spans="1:14" x14ac:dyDescent="0.2">
      <c r="A59" s="4" t="s">
        <v>105</v>
      </c>
      <c r="B59" s="2" t="s">
        <v>106</v>
      </c>
      <c r="C59" s="2">
        <v>11988</v>
      </c>
      <c r="D59" s="2">
        <v>0</v>
      </c>
      <c r="E59" s="2">
        <v>820</v>
      </c>
      <c r="F59" s="2">
        <v>592.5</v>
      </c>
      <c r="G59" s="2">
        <v>0</v>
      </c>
      <c r="H59" s="2">
        <v>1997.9</v>
      </c>
      <c r="I59" s="2">
        <v>15398.4</v>
      </c>
      <c r="J59" s="2">
        <v>1655.36</v>
      </c>
      <c r="K59" s="2">
        <v>1378.56</v>
      </c>
      <c r="L59" s="2">
        <v>2450.4799999999996</v>
      </c>
      <c r="M59" s="2">
        <v>5484.4</v>
      </c>
      <c r="N59" s="2">
        <v>9914</v>
      </c>
    </row>
    <row r="60" spans="1:14" x14ac:dyDescent="0.2">
      <c r="A60" s="4" t="s">
        <v>107</v>
      </c>
      <c r="B60" s="2" t="s">
        <v>108</v>
      </c>
      <c r="C60" s="2">
        <v>16896</v>
      </c>
      <c r="D60" s="2">
        <v>200</v>
      </c>
      <c r="E60" s="2">
        <v>1128</v>
      </c>
      <c r="F60" s="2">
        <v>813</v>
      </c>
      <c r="G60" s="2">
        <v>0</v>
      </c>
      <c r="H60" s="2">
        <v>2816.06</v>
      </c>
      <c r="I60" s="2">
        <v>21853.06</v>
      </c>
      <c r="J60" s="2">
        <v>2975</v>
      </c>
      <c r="K60" s="2">
        <v>1943.08</v>
      </c>
      <c r="L60" s="2">
        <v>1553.4800000000032</v>
      </c>
      <c r="M60" s="2">
        <v>6471.5600000000031</v>
      </c>
      <c r="N60" s="2">
        <v>15381.5</v>
      </c>
    </row>
    <row r="61" spans="1:14" x14ac:dyDescent="0.2">
      <c r="A61" s="4" t="s">
        <v>109</v>
      </c>
      <c r="B61" s="2" t="s">
        <v>110</v>
      </c>
      <c r="C61" s="2">
        <v>14937</v>
      </c>
      <c r="D61" s="2">
        <v>200</v>
      </c>
      <c r="E61" s="2">
        <v>957</v>
      </c>
      <c r="F61" s="2">
        <v>881</v>
      </c>
      <c r="G61" s="2">
        <v>0</v>
      </c>
      <c r="H61" s="2">
        <v>0</v>
      </c>
      <c r="I61" s="2">
        <v>16975</v>
      </c>
      <c r="J61" s="2">
        <v>2203.6</v>
      </c>
      <c r="K61" s="2">
        <v>1717.72</v>
      </c>
      <c r="L61" s="2">
        <v>6595.68</v>
      </c>
      <c r="M61" s="2">
        <v>10517</v>
      </c>
      <c r="N61" s="2">
        <v>6458</v>
      </c>
    </row>
    <row r="62" spans="1:14" x14ac:dyDescent="0.2">
      <c r="A62" s="4" t="s">
        <v>111</v>
      </c>
      <c r="B62" s="2" t="s">
        <v>112</v>
      </c>
      <c r="C62" s="2">
        <v>14937</v>
      </c>
      <c r="D62" s="2">
        <v>0</v>
      </c>
      <c r="E62" s="2">
        <v>957</v>
      </c>
      <c r="F62" s="2">
        <v>881</v>
      </c>
      <c r="G62" s="2">
        <v>0</v>
      </c>
      <c r="H62" s="2">
        <v>1244.72</v>
      </c>
      <c r="I62" s="2">
        <v>18019.72</v>
      </c>
      <c r="J62" s="2">
        <v>2293.81</v>
      </c>
      <c r="K62" s="2">
        <v>1717.72</v>
      </c>
      <c r="L62" s="2">
        <v>6813.1900000000023</v>
      </c>
      <c r="M62" s="2">
        <v>10824.720000000001</v>
      </c>
      <c r="N62" s="2">
        <v>7195</v>
      </c>
    </row>
    <row r="63" spans="1:14" x14ac:dyDescent="0.2">
      <c r="A63" s="4" t="s">
        <v>496</v>
      </c>
      <c r="B63" s="2" t="s">
        <v>497</v>
      </c>
      <c r="C63" s="2">
        <v>11442</v>
      </c>
      <c r="D63" s="2">
        <v>0</v>
      </c>
      <c r="E63" s="2">
        <v>784</v>
      </c>
      <c r="F63" s="2">
        <v>573</v>
      </c>
      <c r="G63" s="2">
        <v>0</v>
      </c>
      <c r="H63" s="2">
        <v>1906.84</v>
      </c>
      <c r="I63" s="2">
        <v>14705.84</v>
      </c>
      <c r="J63" s="2">
        <v>1521.23</v>
      </c>
      <c r="K63" s="2">
        <v>1315.72</v>
      </c>
      <c r="L63" s="2">
        <v>0.88999999999941792</v>
      </c>
      <c r="M63" s="2">
        <v>2837.8399999999992</v>
      </c>
      <c r="N63" s="2">
        <v>11868</v>
      </c>
    </row>
    <row r="64" spans="1:14" x14ac:dyDescent="0.2">
      <c r="A64" s="4" t="s">
        <v>113</v>
      </c>
      <c r="B64" s="2" t="s">
        <v>114</v>
      </c>
      <c r="C64" s="2">
        <v>12319</v>
      </c>
      <c r="D64" s="2">
        <v>0</v>
      </c>
      <c r="E64" s="2">
        <v>864.5</v>
      </c>
      <c r="F64" s="2">
        <v>645</v>
      </c>
      <c r="G64" s="2">
        <v>0</v>
      </c>
      <c r="H64" s="2">
        <v>0</v>
      </c>
      <c r="I64" s="2">
        <v>13828.5</v>
      </c>
      <c r="J64" s="2">
        <v>1531.48</v>
      </c>
      <c r="K64" s="2">
        <v>1416.64</v>
      </c>
      <c r="L64" s="2">
        <v>1791.880000000001</v>
      </c>
      <c r="M64" s="2">
        <v>4740.0000000000009</v>
      </c>
      <c r="N64" s="2">
        <v>9088.5</v>
      </c>
    </row>
    <row r="65" spans="1:14" x14ac:dyDescent="0.2">
      <c r="A65" s="4" t="s">
        <v>115</v>
      </c>
      <c r="B65" s="2" t="s">
        <v>116</v>
      </c>
      <c r="C65" s="2">
        <v>11929</v>
      </c>
      <c r="D65" s="2">
        <v>0</v>
      </c>
      <c r="E65" s="2">
        <v>737</v>
      </c>
      <c r="F65" s="2">
        <v>675</v>
      </c>
      <c r="G65" s="2">
        <v>0</v>
      </c>
      <c r="H65" s="2">
        <v>497.05</v>
      </c>
      <c r="I65" s="2">
        <v>13838.05</v>
      </c>
      <c r="J65" s="2">
        <v>1487.28</v>
      </c>
      <c r="K65" s="2">
        <v>1371.86</v>
      </c>
      <c r="L65" s="2">
        <v>17.909999999999854</v>
      </c>
      <c r="M65" s="2">
        <v>2877.0499999999997</v>
      </c>
      <c r="N65" s="2">
        <v>10961</v>
      </c>
    </row>
    <row r="66" spans="1:14" x14ac:dyDescent="0.2">
      <c r="A66" s="4" t="s">
        <v>117</v>
      </c>
      <c r="B66" s="2" t="s">
        <v>118</v>
      </c>
      <c r="C66" s="2">
        <v>11988</v>
      </c>
      <c r="D66" s="2">
        <v>0</v>
      </c>
      <c r="E66" s="2">
        <v>820</v>
      </c>
      <c r="F66" s="2">
        <v>675</v>
      </c>
      <c r="G66" s="2">
        <v>0</v>
      </c>
      <c r="H66" s="2">
        <v>466.2</v>
      </c>
      <c r="I66" s="2">
        <v>13949.2</v>
      </c>
      <c r="J66" s="2">
        <v>1507.55</v>
      </c>
      <c r="K66" s="2">
        <v>1378.62</v>
      </c>
      <c r="L66" s="2">
        <v>-0.46999999999934516</v>
      </c>
      <c r="M66" s="2">
        <v>2885.7000000000007</v>
      </c>
      <c r="N66" s="2">
        <v>11063.5</v>
      </c>
    </row>
    <row r="67" spans="1:14" x14ac:dyDescent="0.2">
      <c r="A67" s="4" t="s">
        <v>119</v>
      </c>
      <c r="B67" s="13" t="s">
        <v>120</v>
      </c>
      <c r="C67" s="2">
        <v>11988</v>
      </c>
      <c r="D67" s="2">
        <v>200</v>
      </c>
      <c r="E67" s="2">
        <v>820</v>
      </c>
      <c r="F67" s="2">
        <v>675</v>
      </c>
      <c r="G67" s="2">
        <v>0</v>
      </c>
      <c r="H67" s="2">
        <v>3846.15</v>
      </c>
      <c r="I67" s="2">
        <v>17529.150000000001</v>
      </c>
      <c r="J67" s="2">
        <v>2061.25</v>
      </c>
      <c r="K67" s="2">
        <v>1378.62</v>
      </c>
      <c r="L67" s="2">
        <v>-0.21999999999752617</v>
      </c>
      <c r="M67" s="2">
        <v>3439.6500000000024</v>
      </c>
      <c r="N67" s="2">
        <v>14089.5</v>
      </c>
    </row>
    <row r="68" spans="1:14" x14ac:dyDescent="0.2">
      <c r="A68" s="4" t="s">
        <v>121</v>
      </c>
      <c r="B68" s="13" t="s">
        <v>122</v>
      </c>
      <c r="C68" s="2">
        <v>5721</v>
      </c>
      <c r="D68" s="2">
        <v>0</v>
      </c>
      <c r="E68" s="2">
        <v>392</v>
      </c>
      <c r="F68" s="2">
        <v>332</v>
      </c>
      <c r="G68" s="2">
        <v>0</v>
      </c>
      <c r="H68" s="2">
        <v>0</v>
      </c>
      <c r="I68" s="2">
        <v>6445</v>
      </c>
      <c r="J68" s="2">
        <v>670.98</v>
      </c>
      <c r="K68" s="2">
        <v>657.92</v>
      </c>
      <c r="L68" s="2">
        <v>0.1000000000003638</v>
      </c>
      <c r="M68" s="2">
        <v>1329.0000000000005</v>
      </c>
      <c r="N68" s="2">
        <v>5116</v>
      </c>
    </row>
    <row r="69" spans="1:14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</row>
    <row r="71" spans="1:14" x14ac:dyDescent="0.2">
      <c r="A71" s="10" t="s">
        <v>125</v>
      </c>
    </row>
    <row r="72" spans="1:14" x14ac:dyDescent="0.2">
      <c r="A72" s="4" t="s">
        <v>126</v>
      </c>
      <c r="B72" s="2" t="s">
        <v>127</v>
      </c>
      <c r="C72" s="13">
        <v>11442</v>
      </c>
      <c r="D72" s="2">
        <v>400</v>
      </c>
      <c r="E72" s="2">
        <v>784</v>
      </c>
      <c r="F72" s="2">
        <v>581.5</v>
      </c>
      <c r="G72" s="2">
        <v>708.5</v>
      </c>
      <c r="H72" s="2">
        <v>0</v>
      </c>
      <c r="I72" s="2">
        <v>13916</v>
      </c>
      <c r="J72" s="2">
        <v>1550</v>
      </c>
      <c r="K72" s="2">
        <v>1315.7</v>
      </c>
      <c r="L72" s="2">
        <v>1.2999999999992724</v>
      </c>
      <c r="M72" s="2">
        <v>2866.9999999999991</v>
      </c>
      <c r="N72" s="2">
        <v>11049</v>
      </c>
    </row>
    <row r="73" spans="1:14" x14ac:dyDescent="0.2">
      <c r="A73" s="4" t="s">
        <v>128</v>
      </c>
      <c r="B73" s="2" t="s">
        <v>129</v>
      </c>
      <c r="C73" s="13">
        <v>12673</v>
      </c>
      <c r="D73" s="2">
        <v>400</v>
      </c>
      <c r="E73" s="2">
        <v>815</v>
      </c>
      <c r="F73" s="2">
        <v>595.5</v>
      </c>
      <c r="G73" s="2">
        <v>708.5</v>
      </c>
      <c r="H73" s="2">
        <v>2112</v>
      </c>
      <c r="I73" s="2">
        <v>17304</v>
      </c>
      <c r="J73" s="2">
        <v>2065.2199999999998</v>
      </c>
      <c r="K73" s="2">
        <v>1457.28</v>
      </c>
      <c r="L73" s="2">
        <v>910</v>
      </c>
      <c r="M73" s="2">
        <v>4432.5</v>
      </c>
      <c r="N73" s="2">
        <v>12871.5</v>
      </c>
    </row>
    <row r="74" spans="1:14" x14ac:dyDescent="0.2">
      <c r="A74" s="4" t="s">
        <v>130</v>
      </c>
      <c r="B74" s="2" t="s">
        <v>131</v>
      </c>
      <c r="C74" s="13">
        <v>11442</v>
      </c>
      <c r="D74" s="2">
        <v>200</v>
      </c>
      <c r="E74" s="2">
        <v>784</v>
      </c>
      <c r="F74" s="2">
        <v>581.5</v>
      </c>
      <c r="G74" s="2">
        <v>0</v>
      </c>
      <c r="H74" s="2">
        <v>1906.8</v>
      </c>
      <c r="I74" s="2">
        <v>14914.3</v>
      </c>
      <c r="J74" s="2">
        <v>1559.59</v>
      </c>
      <c r="K74" s="2">
        <v>1315.7</v>
      </c>
      <c r="L74" s="2">
        <v>5181.5099999999984</v>
      </c>
      <c r="M74" s="2">
        <v>8056.7999999999984</v>
      </c>
      <c r="N74" s="2">
        <v>6857.5</v>
      </c>
    </row>
    <row r="75" spans="1:14" x14ac:dyDescent="0.2">
      <c r="A75" s="4" t="s">
        <v>132</v>
      </c>
      <c r="B75" s="2" t="s">
        <v>133</v>
      </c>
      <c r="C75" s="13">
        <v>11442</v>
      </c>
      <c r="D75" s="2">
        <v>0</v>
      </c>
      <c r="E75" s="2">
        <v>784</v>
      </c>
      <c r="F75" s="2">
        <v>432</v>
      </c>
      <c r="G75" s="2">
        <v>0</v>
      </c>
      <c r="H75" s="2">
        <v>953.4</v>
      </c>
      <c r="I75" s="2">
        <v>13611.4</v>
      </c>
      <c r="J75" s="2">
        <v>1408.92</v>
      </c>
      <c r="K75" s="2">
        <v>1315.7</v>
      </c>
      <c r="L75" s="2">
        <v>1.2799999999988358</v>
      </c>
      <c r="M75" s="2">
        <v>2725.8999999999987</v>
      </c>
      <c r="N75" s="2">
        <v>10885.5</v>
      </c>
    </row>
    <row r="76" spans="1:14" x14ac:dyDescent="0.2">
      <c r="A76" s="4" t="s">
        <v>134</v>
      </c>
      <c r="B76" s="2" t="s">
        <v>135</v>
      </c>
      <c r="C76" s="13">
        <v>11442</v>
      </c>
      <c r="D76" s="2">
        <v>400</v>
      </c>
      <c r="E76" s="2">
        <v>784</v>
      </c>
      <c r="F76" s="2">
        <v>581.5</v>
      </c>
      <c r="G76" s="2">
        <v>0</v>
      </c>
      <c r="H76" s="2">
        <v>1906.8</v>
      </c>
      <c r="I76" s="2">
        <v>15114.3</v>
      </c>
      <c r="J76" s="2">
        <v>1608.41</v>
      </c>
      <c r="K76" s="2">
        <v>1315.7</v>
      </c>
      <c r="L76" s="2">
        <v>1.1899999999986903</v>
      </c>
      <c r="M76" s="2">
        <v>2925.2999999999988</v>
      </c>
      <c r="N76" s="2">
        <v>12189</v>
      </c>
    </row>
    <row r="77" spans="1:14" x14ac:dyDescent="0.2">
      <c r="A77" s="4" t="s">
        <v>136</v>
      </c>
      <c r="B77" s="2" t="s">
        <v>137</v>
      </c>
      <c r="C77" s="2">
        <v>11442</v>
      </c>
      <c r="D77" s="2">
        <v>400</v>
      </c>
      <c r="E77" s="2">
        <v>900</v>
      </c>
      <c r="F77" s="2">
        <v>674</v>
      </c>
      <c r="G77" s="2">
        <v>0</v>
      </c>
      <c r="H77" s="2">
        <v>1430.1</v>
      </c>
      <c r="I77" s="2">
        <v>14846.1</v>
      </c>
      <c r="J77" s="2">
        <v>1595.93</v>
      </c>
      <c r="K77" s="2">
        <v>1315.7</v>
      </c>
      <c r="L77" s="2">
        <v>1.4700000000011642</v>
      </c>
      <c r="M77" s="2">
        <v>2913.1000000000013</v>
      </c>
      <c r="N77" s="2">
        <v>11933</v>
      </c>
    </row>
    <row r="78" spans="1:14" s="12" customFormat="1" x14ac:dyDescent="0.2">
      <c r="A78" s="11"/>
      <c r="C78" s="12" t="s">
        <v>39</v>
      </c>
      <c r="D78" s="12" t="s">
        <v>39</v>
      </c>
      <c r="E78" s="12" t="s">
        <v>39</v>
      </c>
      <c r="F78" s="12" t="s">
        <v>39</v>
      </c>
      <c r="G78" s="12" t="s">
        <v>39</v>
      </c>
      <c r="H78" s="12" t="s">
        <v>39</v>
      </c>
      <c r="I78" s="12" t="s">
        <v>39</v>
      </c>
      <c r="J78" s="12" t="s">
        <v>39</v>
      </c>
      <c r="K78" s="12" t="s">
        <v>39</v>
      </c>
      <c r="L78" s="12" t="s">
        <v>39</v>
      </c>
      <c r="M78" s="12" t="s">
        <v>39</v>
      </c>
      <c r="N78" s="12" t="s">
        <v>39</v>
      </c>
    </row>
    <row r="80" spans="1:14" x14ac:dyDescent="0.2">
      <c r="A80" s="10" t="s">
        <v>138</v>
      </c>
    </row>
    <row r="81" spans="1:14" x14ac:dyDescent="0.2">
      <c r="A81" s="4" t="s">
        <v>498</v>
      </c>
      <c r="B81" s="2" t="s">
        <v>499</v>
      </c>
      <c r="C81" s="2">
        <v>12673</v>
      </c>
      <c r="D81" s="2">
        <v>0</v>
      </c>
      <c r="E81" s="2">
        <v>846</v>
      </c>
      <c r="F81" s="2">
        <v>528</v>
      </c>
      <c r="G81" s="2">
        <v>739.32</v>
      </c>
      <c r="H81" s="2">
        <v>0</v>
      </c>
      <c r="I81" s="2">
        <v>14786.32</v>
      </c>
      <c r="J81" s="2">
        <v>1736</v>
      </c>
      <c r="K81" s="2">
        <v>1457.32</v>
      </c>
      <c r="L81" s="2">
        <v>0.5</v>
      </c>
      <c r="M81" s="2">
        <v>3193.8199999999997</v>
      </c>
      <c r="N81" s="2">
        <v>11592.5</v>
      </c>
    </row>
    <row r="82" spans="1:14" x14ac:dyDescent="0.2">
      <c r="A82" s="4" t="s">
        <v>139</v>
      </c>
      <c r="B82" s="2" t="s">
        <v>140</v>
      </c>
      <c r="C82" s="2">
        <v>11442</v>
      </c>
      <c r="D82" s="2">
        <v>0</v>
      </c>
      <c r="E82" s="2">
        <v>784</v>
      </c>
      <c r="F82" s="2">
        <v>581.5</v>
      </c>
      <c r="G82" s="2">
        <v>708.5</v>
      </c>
      <c r="H82" s="2">
        <v>0</v>
      </c>
      <c r="I82" s="2">
        <v>13516</v>
      </c>
      <c r="J82" s="2">
        <v>1464.56</v>
      </c>
      <c r="K82" s="2">
        <v>1315.7</v>
      </c>
      <c r="L82" s="2">
        <v>1.2399999999997817</v>
      </c>
      <c r="M82" s="2">
        <v>2781.5</v>
      </c>
      <c r="N82" s="2">
        <v>10734.5</v>
      </c>
    </row>
    <row r="83" spans="1:14" x14ac:dyDescent="0.2">
      <c r="A83" s="4" t="s">
        <v>141</v>
      </c>
      <c r="B83" s="2" t="s">
        <v>142</v>
      </c>
      <c r="C83" s="2">
        <v>11442</v>
      </c>
      <c r="D83" s="2">
        <v>200</v>
      </c>
      <c r="E83" s="2">
        <v>784</v>
      </c>
      <c r="F83" s="2">
        <v>499</v>
      </c>
      <c r="G83" s="2">
        <v>0</v>
      </c>
      <c r="H83" s="2">
        <v>1906.8</v>
      </c>
      <c r="I83" s="2">
        <v>14831.8</v>
      </c>
      <c r="J83" s="2">
        <v>1548.07</v>
      </c>
      <c r="K83" s="2">
        <v>1315.7</v>
      </c>
      <c r="L83" s="2">
        <v>1.0299999999988358</v>
      </c>
      <c r="M83" s="2">
        <v>2864.7999999999988</v>
      </c>
      <c r="N83" s="2">
        <v>11967</v>
      </c>
    </row>
    <row r="84" spans="1:14" x14ac:dyDescent="0.2">
      <c r="A84" s="4" t="s">
        <v>143</v>
      </c>
      <c r="B84" s="2" t="s">
        <v>144</v>
      </c>
      <c r="C84" s="2">
        <v>11442</v>
      </c>
      <c r="D84" s="2">
        <v>200</v>
      </c>
      <c r="E84" s="2">
        <v>784</v>
      </c>
      <c r="F84" s="2">
        <v>581.5</v>
      </c>
      <c r="G84" s="2">
        <v>0</v>
      </c>
      <c r="H84" s="2">
        <v>1906.8</v>
      </c>
      <c r="I84" s="2">
        <v>14914.3</v>
      </c>
      <c r="J84" s="2">
        <v>1565.69</v>
      </c>
      <c r="K84" s="2">
        <v>1315.7</v>
      </c>
      <c r="L84" s="2">
        <v>1.4099999999998545</v>
      </c>
      <c r="M84" s="2">
        <v>2882.8</v>
      </c>
      <c r="N84" s="2">
        <v>12031.5</v>
      </c>
    </row>
    <row r="85" spans="1:14" x14ac:dyDescent="0.2">
      <c r="A85" s="4" t="s">
        <v>145</v>
      </c>
      <c r="B85" s="2" t="s">
        <v>146</v>
      </c>
      <c r="C85" s="2">
        <v>11442</v>
      </c>
      <c r="D85" s="2">
        <v>200</v>
      </c>
      <c r="E85" s="2">
        <v>784</v>
      </c>
      <c r="F85" s="2">
        <v>581.5</v>
      </c>
      <c r="G85" s="2">
        <v>0</v>
      </c>
      <c r="H85" s="2">
        <v>1906.8</v>
      </c>
      <c r="I85" s="2">
        <v>14914.3</v>
      </c>
      <c r="J85" s="2">
        <v>1559.59</v>
      </c>
      <c r="K85" s="2">
        <v>1315.7</v>
      </c>
      <c r="L85" s="2">
        <v>1.5099999999983993</v>
      </c>
      <c r="M85" s="2">
        <v>2876.7999999999984</v>
      </c>
      <c r="N85" s="2">
        <v>12037.5</v>
      </c>
    </row>
    <row r="86" spans="1:14" x14ac:dyDescent="0.2">
      <c r="A86" s="4" t="s">
        <v>147</v>
      </c>
      <c r="B86" s="2" t="s">
        <v>148</v>
      </c>
      <c r="C86" s="2">
        <v>11442</v>
      </c>
      <c r="D86" s="2">
        <v>400</v>
      </c>
      <c r="E86" s="2">
        <v>784</v>
      </c>
      <c r="F86" s="2">
        <v>581.5</v>
      </c>
      <c r="G86" s="2">
        <v>0</v>
      </c>
      <c r="H86" s="2">
        <v>1906.8</v>
      </c>
      <c r="I86" s="2">
        <v>15114.3</v>
      </c>
      <c r="J86" s="2">
        <v>1602.31</v>
      </c>
      <c r="K86" s="2">
        <v>1315.7</v>
      </c>
      <c r="L86" s="2">
        <v>1567.2899999999991</v>
      </c>
      <c r="M86" s="2">
        <v>4485.2999999999993</v>
      </c>
      <c r="N86" s="2">
        <v>10629</v>
      </c>
    </row>
    <row r="87" spans="1:14" x14ac:dyDescent="0.2">
      <c r="A87" s="4" t="s">
        <v>149</v>
      </c>
      <c r="B87" s="2" t="s">
        <v>150</v>
      </c>
      <c r="C87" s="2">
        <v>11442</v>
      </c>
      <c r="D87" s="2">
        <v>200</v>
      </c>
      <c r="E87" s="2">
        <v>784</v>
      </c>
      <c r="F87" s="2">
        <v>581.5</v>
      </c>
      <c r="G87" s="2">
        <v>0</v>
      </c>
      <c r="H87" s="2">
        <v>2288.16</v>
      </c>
      <c r="I87" s="2">
        <v>15295.66</v>
      </c>
      <c r="J87" s="2">
        <v>1641.05</v>
      </c>
      <c r="K87" s="2">
        <v>1315.7</v>
      </c>
      <c r="L87" s="2">
        <v>0.90999999999985448</v>
      </c>
      <c r="M87" s="2">
        <v>2957.66</v>
      </c>
      <c r="N87" s="2">
        <v>12338</v>
      </c>
    </row>
    <row r="88" spans="1:14" x14ac:dyDescent="0.2">
      <c r="A88" s="4" t="s">
        <v>151</v>
      </c>
      <c r="B88" s="13" t="s">
        <v>152</v>
      </c>
      <c r="C88" s="2">
        <v>11442</v>
      </c>
      <c r="D88" s="2">
        <v>400</v>
      </c>
      <c r="E88" s="2">
        <v>784</v>
      </c>
      <c r="F88" s="2">
        <v>581.5</v>
      </c>
      <c r="G88" s="2">
        <v>0</v>
      </c>
      <c r="H88" s="2">
        <v>2288.16</v>
      </c>
      <c r="I88" s="2">
        <v>15495.66</v>
      </c>
      <c r="J88" s="2">
        <v>1683.77</v>
      </c>
      <c r="K88" s="2">
        <v>1315.7</v>
      </c>
      <c r="L88" s="2">
        <v>1.1899999999986903</v>
      </c>
      <c r="M88" s="2">
        <v>3000.6599999999989</v>
      </c>
      <c r="N88" s="2">
        <v>12495</v>
      </c>
    </row>
    <row r="89" spans="1:14" x14ac:dyDescent="0.2">
      <c r="A89" s="4" t="s">
        <v>153</v>
      </c>
      <c r="B89" s="13" t="s">
        <v>154</v>
      </c>
      <c r="C89" s="2">
        <v>11442</v>
      </c>
      <c r="D89" s="2">
        <v>200</v>
      </c>
      <c r="E89" s="2">
        <v>760.5</v>
      </c>
      <c r="F89" s="2">
        <v>559.5</v>
      </c>
      <c r="G89" s="2">
        <v>0</v>
      </c>
      <c r="H89" s="2">
        <v>2097.6999999999998</v>
      </c>
      <c r="I89" s="2">
        <v>15059.7</v>
      </c>
      <c r="J89" s="2">
        <v>1495.3</v>
      </c>
      <c r="K89" s="2">
        <v>1315.84</v>
      </c>
      <c r="L89" s="2">
        <v>381.56000000000131</v>
      </c>
      <c r="M89" s="2">
        <v>3192.7000000000012</v>
      </c>
      <c r="N89" s="2">
        <v>11867</v>
      </c>
    </row>
    <row r="90" spans="1:14" x14ac:dyDescent="0.2">
      <c r="A90" s="4" t="s">
        <v>155</v>
      </c>
      <c r="B90" s="13" t="s">
        <v>156</v>
      </c>
      <c r="C90" s="2">
        <v>6336.45</v>
      </c>
      <c r="D90" s="2">
        <v>0</v>
      </c>
      <c r="E90" s="2">
        <v>423</v>
      </c>
      <c r="F90" s="2">
        <v>346</v>
      </c>
      <c r="G90" s="2">
        <v>0</v>
      </c>
      <c r="H90" s="2">
        <v>0</v>
      </c>
      <c r="I90" s="2">
        <v>7105.45</v>
      </c>
      <c r="J90" s="2">
        <v>806.62</v>
      </c>
      <c r="K90" s="2">
        <v>728.69</v>
      </c>
      <c r="L90" s="2">
        <v>0.13999999999941792</v>
      </c>
      <c r="M90" s="2">
        <v>1535.4499999999994</v>
      </c>
      <c r="N90" s="2">
        <v>5570</v>
      </c>
    </row>
    <row r="91" spans="1:14" s="12" customFormat="1" x14ac:dyDescent="0.2">
      <c r="A91" s="11"/>
      <c r="B91" s="16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</row>
    <row r="93" spans="1:14" x14ac:dyDescent="0.2">
      <c r="A93" s="10" t="s">
        <v>157</v>
      </c>
    </row>
    <row r="94" spans="1:14" x14ac:dyDescent="0.2">
      <c r="A94" s="4" t="s">
        <v>158</v>
      </c>
      <c r="B94" s="2" t="s">
        <v>159</v>
      </c>
      <c r="C94" s="13">
        <v>14053</v>
      </c>
      <c r="D94" s="2">
        <v>200</v>
      </c>
      <c r="E94" s="2">
        <v>903</v>
      </c>
      <c r="F94" s="2">
        <v>659.5</v>
      </c>
      <c r="G94" s="2">
        <v>850.2</v>
      </c>
      <c r="H94" s="2">
        <v>0</v>
      </c>
      <c r="I94" s="2">
        <v>16665.7</v>
      </c>
      <c r="J94" s="2">
        <v>2270.38</v>
      </c>
      <c r="K94" s="2">
        <v>1690.78</v>
      </c>
      <c r="L94" s="2">
        <v>1794.5400000000009</v>
      </c>
      <c r="M94" s="2">
        <v>5755.7000000000007</v>
      </c>
      <c r="N94" s="2">
        <v>10910</v>
      </c>
    </row>
    <row r="95" spans="1:14" x14ac:dyDescent="0.2">
      <c r="A95" s="4" t="s">
        <v>160</v>
      </c>
      <c r="B95" s="2" t="s">
        <v>161</v>
      </c>
      <c r="C95" s="13">
        <v>12847</v>
      </c>
      <c r="D95" s="2">
        <v>200</v>
      </c>
      <c r="E95" s="2">
        <v>815</v>
      </c>
      <c r="F95" s="2">
        <v>606</v>
      </c>
      <c r="G95" s="2">
        <v>566.79999999999995</v>
      </c>
      <c r="H95" s="2">
        <v>0</v>
      </c>
      <c r="I95" s="2">
        <v>15034.8</v>
      </c>
      <c r="J95" s="2">
        <v>1789.21</v>
      </c>
      <c r="K95" s="2">
        <v>1477.4</v>
      </c>
      <c r="L95" s="2">
        <v>9826.6899999999987</v>
      </c>
      <c r="M95" s="2">
        <v>13093.3</v>
      </c>
      <c r="N95" s="2">
        <v>1941.5</v>
      </c>
    </row>
    <row r="96" spans="1:14" x14ac:dyDescent="0.2">
      <c r="A96" s="4" t="s">
        <v>162</v>
      </c>
      <c r="B96" s="2" t="s">
        <v>163</v>
      </c>
      <c r="C96" s="13">
        <v>11557</v>
      </c>
      <c r="D96" s="2">
        <v>400</v>
      </c>
      <c r="E96" s="2">
        <v>717</v>
      </c>
      <c r="F96" s="2">
        <v>557</v>
      </c>
      <c r="G96" s="2">
        <v>708.5</v>
      </c>
      <c r="H96" s="2">
        <v>0</v>
      </c>
      <c r="I96" s="2">
        <v>13939.5</v>
      </c>
      <c r="J96" s="2">
        <v>1555.25</v>
      </c>
      <c r="K96" s="2">
        <v>1329.04</v>
      </c>
      <c r="L96" s="2">
        <v>5895.7099999999991</v>
      </c>
      <c r="M96" s="2">
        <v>8780</v>
      </c>
      <c r="N96" s="2">
        <v>5159.5</v>
      </c>
    </row>
    <row r="97" spans="1:14" x14ac:dyDescent="0.2">
      <c r="A97" s="4" t="s">
        <v>164</v>
      </c>
      <c r="B97" s="2" t="s">
        <v>165</v>
      </c>
      <c r="C97" s="13">
        <v>11929</v>
      </c>
      <c r="D97" s="2">
        <v>0</v>
      </c>
      <c r="E97" s="2">
        <v>737</v>
      </c>
      <c r="F97" s="2">
        <v>565</v>
      </c>
      <c r="G97" s="2">
        <v>566.79999999999995</v>
      </c>
      <c r="H97" s="2">
        <v>0</v>
      </c>
      <c r="I97" s="2">
        <v>13797.8</v>
      </c>
      <c r="J97" s="2">
        <v>1524.98</v>
      </c>
      <c r="K97" s="2">
        <v>1371.82</v>
      </c>
      <c r="L97" s="2">
        <v>119</v>
      </c>
      <c r="M97" s="2">
        <v>3015.8</v>
      </c>
      <c r="N97" s="2">
        <v>10782</v>
      </c>
    </row>
    <row r="98" spans="1:14" x14ac:dyDescent="0.2">
      <c r="A98" s="4" t="s">
        <v>166</v>
      </c>
      <c r="B98" s="2" t="s">
        <v>167</v>
      </c>
      <c r="C98" s="13">
        <v>11929</v>
      </c>
      <c r="D98" s="2">
        <v>0</v>
      </c>
      <c r="E98" s="2">
        <v>737</v>
      </c>
      <c r="F98" s="2">
        <v>565</v>
      </c>
      <c r="G98" s="2">
        <v>566.79999999999995</v>
      </c>
      <c r="H98" s="2">
        <v>0</v>
      </c>
      <c r="I98" s="2">
        <v>13797.8</v>
      </c>
      <c r="J98" s="2">
        <v>1524.98</v>
      </c>
      <c r="K98" s="2">
        <v>1371.82</v>
      </c>
      <c r="L98" s="2">
        <v>119</v>
      </c>
      <c r="M98" s="2">
        <v>3015.8</v>
      </c>
      <c r="N98" s="2">
        <v>10782</v>
      </c>
    </row>
    <row r="99" spans="1:14" x14ac:dyDescent="0.2">
      <c r="A99" s="4" t="s">
        <v>168</v>
      </c>
      <c r="B99" s="2" t="s">
        <v>169</v>
      </c>
      <c r="C99" s="13">
        <v>12847</v>
      </c>
      <c r="D99" s="2">
        <v>400</v>
      </c>
      <c r="E99" s="2">
        <v>815</v>
      </c>
      <c r="F99" s="2">
        <v>606</v>
      </c>
      <c r="G99" s="2">
        <v>566.79999999999995</v>
      </c>
      <c r="H99" s="2">
        <v>0</v>
      </c>
      <c r="I99" s="2">
        <v>15234.8</v>
      </c>
      <c r="J99" s="2">
        <v>1801.74</v>
      </c>
      <c r="K99" s="2">
        <v>1477.42</v>
      </c>
      <c r="L99" s="2">
        <v>11933.64</v>
      </c>
      <c r="M99" s="2">
        <v>15212.8</v>
      </c>
      <c r="N99" s="2">
        <v>22</v>
      </c>
    </row>
    <row r="100" spans="1:14" x14ac:dyDescent="0.2">
      <c r="A100" s="4" t="s">
        <v>170</v>
      </c>
      <c r="B100" s="2" t="s">
        <v>171</v>
      </c>
      <c r="C100" s="13">
        <v>12847</v>
      </c>
      <c r="D100" s="2">
        <v>400</v>
      </c>
      <c r="E100" s="2">
        <v>815</v>
      </c>
      <c r="F100" s="2">
        <v>606</v>
      </c>
      <c r="G100" s="2">
        <v>566.79999999999995</v>
      </c>
      <c r="H100" s="2">
        <v>0</v>
      </c>
      <c r="I100" s="2">
        <v>15234.8</v>
      </c>
      <c r="J100" s="2">
        <v>1831.93</v>
      </c>
      <c r="K100" s="2">
        <v>1477.4</v>
      </c>
      <c r="L100" s="2">
        <v>128.46999999999935</v>
      </c>
      <c r="M100" s="2">
        <v>3437.7999999999993</v>
      </c>
      <c r="N100" s="2">
        <v>11797</v>
      </c>
    </row>
    <row r="101" spans="1:14" x14ac:dyDescent="0.2">
      <c r="A101" s="4" t="s">
        <v>172</v>
      </c>
      <c r="B101" s="2" t="s">
        <v>173</v>
      </c>
      <c r="C101" s="13">
        <v>12847</v>
      </c>
      <c r="D101" s="2">
        <v>200</v>
      </c>
      <c r="E101" s="2">
        <v>815</v>
      </c>
      <c r="F101" s="2">
        <v>606</v>
      </c>
      <c r="G101" s="2">
        <v>566.79999999999995</v>
      </c>
      <c r="H101" s="2">
        <v>0</v>
      </c>
      <c r="I101" s="2">
        <v>15034.8</v>
      </c>
      <c r="J101" s="2">
        <v>1789.21</v>
      </c>
      <c r="K101" s="2">
        <v>1477.4</v>
      </c>
      <c r="L101" s="2">
        <v>3677.6899999999987</v>
      </c>
      <c r="M101" s="2">
        <v>6944.2999999999993</v>
      </c>
      <c r="N101" s="2">
        <v>8090.5</v>
      </c>
    </row>
    <row r="102" spans="1:14" x14ac:dyDescent="0.2">
      <c r="A102" s="4" t="s">
        <v>174</v>
      </c>
      <c r="B102" s="2" t="s">
        <v>175</v>
      </c>
      <c r="C102" s="13">
        <v>12847</v>
      </c>
      <c r="D102" s="2">
        <v>400</v>
      </c>
      <c r="E102" s="2">
        <v>815</v>
      </c>
      <c r="F102" s="2">
        <v>606</v>
      </c>
      <c r="G102" s="2">
        <v>566.79999999999995</v>
      </c>
      <c r="H102" s="2">
        <v>0</v>
      </c>
      <c r="I102" s="2">
        <v>15234.8</v>
      </c>
      <c r="J102" s="2">
        <v>1831.93</v>
      </c>
      <c r="K102" s="2">
        <v>1477.4</v>
      </c>
      <c r="L102" s="2">
        <v>6228.4699999999993</v>
      </c>
      <c r="M102" s="2">
        <v>9537.7999999999993</v>
      </c>
      <c r="N102" s="2">
        <v>5697</v>
      </c>
    </row>
    <row r="103" spans="1:14" x14ac:dyDescent="0.2">
      <c r="A103" s="4" t="s">
        <v>176</v>
      </c>
      <c r="B103" s="2" t="s">
        <v>177</v>
      </c>
      <c r="C103" s="13">
        <v>11929</v>
      </c>
      <c r="D103" s="2">
        <v>400</v>
      </c>
      <c r="E103" s="2">
        <v>737</v>
      </c>
      <c r="F103" s="2">
        <v>565</v>
      </c>
      <c r="G103" s="2">
        <v>566.79999999999995</v>
      </c>
      <c r="H103" s="2">
        <v>0</v>
      </c>
      <c r="I103" s="2">
        <v>14197.8</v>
      </c>
      <c r="J103" s="2">
        <v>1610.42</v>
      </c>
      <c r="K103" s="2">
        <v>1371.82</v>
      </c>
      <c r="L103" s="2">
        <v>119.05999999999949</v>
      </c>
      <c r="M103" s="2">
        <v>3101.2999999999993</v>
      </c>
      <c r="N103" s="2">
        <v>11096.5</v>
      </c>
    </row>
    <row r="104" spans="1:14" x14ac:dyDescent="0.2">
      <c r="A104" s="4" t="s">
        <v>178</v>
      </c>
      <c r="B104" s="2" t="s">
        <v>179</v>
      </c>
      <c r="C104" s="13">
        <v>12847</v>
      </c>
      <c r="D104" s="2">
        <v>200</v>
      </c>
      <c r="E104" s="2">
        <v>815</v>
      </c>
      <c r="F104" s="2">
        <v>606</v>
      </c>
      <c r="G104" s="2">
        <v>566.79999999999995</v>
      </c>
      <c r="H104" s="2">
        <v>0</v>
      </c>
      <c r="I104" s="2">
        <v>15034.8</v>
      </c>
      <c r="J104" s="2">
        <v>1789.21</v>
      </c>
      <c r="K104" s="2">
        <v>1477.4</v>
      </c>
      <c r="L104" s="2">
        <v>128.68999999999869</v>
      </c>
      <c r="M104" s="2">
        <v>3395.2999999999988</v>
      </c>
      <c r="N104" s="2">
        <v>11639.5</v>
      </c>
    </row>
    <row r="105" spans="1:14" x14ac:dyDescent="0.2">
      <c r="A105" s="4" t="s">
        <v>180</v>
      </c>
      <c r="B105" s="2" t="s">
        <v>181</v>
      </c>
      <c r="C105" s="13">
        <v>12847</v>
      </c>
      <c r="D105" s="2">
        <v>400</v>
      </c>
      <c r="E105" s="2">
        <v>815</v>
      </c>
      <c r="F105" s="2">
        <v>606</v>
      </c>
      <c r="G105" s="2">
        <v>283.39999999999998</v>
      </c>
      <c r="H105" s="2">
        <v>0</v>
      </c>
      <c r="I105" s="2">
        <v>14951.4</v>
      </c>
      <c r="J105" s="2">
        <v>1771.4</v>
      </c>
      <c r="K105" s="2">
        <v>1477.4</v>
      </c>
      <c r="L105" s="2">
        <v>5030.5999999999985</v>
      </c>
      <c r="M105" s="2">
        <v>8279.3999999999978</v>
      </c>
      <c r="N105" s="2">
        <v>6672</v>
      </c>
    </row>
    <row r="106" spans="1:14" x14ac:dyDescent="0.2">
      <c r="A106" s="4" t="s">
        <v>182</v>
      </c>
      <c r="B106" s="2" t="s">
        <v>183</v>
      </c>
      <c r="C106" s="13">
        <v>11929</v>
      </c>
      <c r="D106" s="2">
        <v>400</v>
      </c>
      <c r="E106" s="2">
        <v>737</v>
      </c>
      <c r="F106" s="2">
        <v>565</v>
      </c>
      <c r="G106" s="2">
        <v>283.39999999999998</v>
      </c>
      <c r="H106" s="2">
        <v>795.26</v>
      </c>
      <c r="I106" s="2">
        <v>14709.66</v>
      </c>
      <c r="J106" s="2">
        <v>1634.82</v>
      </c>
      <c r="K106" s="2">
        <v>1371.82</v>
      </c>
      <c r="L106" s="2">
        <v>5357.52</v>
      </c>
      <c r="M106" s="2">
        <v>8364.16</v>
      </c>
      <c r="N106" s="2">
        <v>6345.5</v>
      </c>
    </row>
    <row r="107" spans="1:14" x14ac:dyDescent="0.2">
      <c r="A107" s="4" t="s">
        <v>184</v>
      </c>
      <c r="B107" s="2" t="s">
        <v>185</v>
      </c>
      <c r="C107" s="13">
        <v>11557</v>
      </c>
      <c r="D107" s="2">
        <v>200</v>
      </c>
      <c r="E107" s="2">
        <v>717</v>
      </c>
      <c r="F107" s="2">
        <v>557</v>
      </c>
      <c r="G107" s="2">
        <v>283.39999999999998</v>
      </c>
      <c r="H107" s="2">
        <v>0</v>
      </c>
      <c r="I107" s="2">
        <v>13314.4</v>
      </c>
      <c r="J107" s="2">
        <v>1421.73</v>
      </c>
      <c r="K107" s="2">
        <v>1329.04</v>
      </c>
      <c r="L107" s="2">
        <v>3385.6299999999992</v>
      </c>
      <c r="M107" s="2">
        <v>6136.4</v>
      </c>
      <c r="N107" s="2">
        <v>7178</v>
      </c>
    </row>
    <row r="108" spans="1:14" x14ac:dyDescent="0.2">
      <c r="A108" s="4" t="s">
        <v>186</v>
      </c>
      <c r="B108" s="2" t="s">
        <v>187</v>
      </c>
      <c r="C108" s="13">
        <v>12319</v>
      </c>
      <c r="D108" s="2">
        <v>200</v>
      </c>
      <c r="E108" s="2">
        <v>788</v>
      </c>
      <c r="F108" s="2">
        <v>578</v>
      </c>
      <c r="G108" s="2">
        <v>0</v>
      </c>
      <c r="H108" s="2">
        <v>0</v>
      </c>
      <c r="I108" s="2">
        <v>13885</v>
      </c>
      <c r="J108" s="2">
        <v>1386.3</v>
      </c>
      <c r="K108" s="2">
        <v>1416.68</v>
      </c>
      <c r="L108" s="2">
        <v>6123.02</v>
      </c>
      <c r="M108" s="2">
        <v>8926</v>
      </c>
      <c r="N108" s="2">
        <v>4959</v>
      </c>
    </row>
    <row r="109" spans="1:14" x14ac:dyDescent="0.2">
      <c r="A109" s="4" t="s">
        <v>188</v>
      </c>
      <c r="B109" s="2" t="s">
        <v>189</v>
      </c>
      <c r="C109" s="13">
        <v>12847</v>
      </c>
      <c r="D109" s="2">
        <v>200</v>
      </c>
      <c r="E109" s="2">
        <v>815</v>
      </c>
      <c r="F109" s="2">
        <v>596</v>
      </c>
      <c r="G109" s="2">
        <v>0</v>
      </c>
      <c r="H109" s="2">
        <v>0</v>
      </c>
      <c r="I109" s="2">
        <v>14458</v>
      </c>
      <c r="J109" s="2">
        <v>1574.53</v>
      </c>
      <c r="K109" s="2">
        <v>1477.4</v>
      </c>
      <c r="L109" s="2">
        <v>6807.07</v>
      </c>
      <c r="M109" s="2">
        <v>9859</v>
      </c>
      <c r="N109" s="2">
        <v>4599</v>
      </c>
    </row>
    <row r="110" spans="1:14" x14ac:dyDescent="0.2">
      <c r="A110" s="4" t="s">
        <v>190</v>
      </c>
      <c r="B110" s="2" t="s">
        <v>191</v>
      </c>
      <c r="C110" s="13">
        <v>12319</v>
      </c>
      <c r="D110" s="2">
        <v>400</v>
      </c>
      <c r="E110" s="2">
        <v>788</v>
      </c>
      <c r="F110" s="2">
        <v>578</v>
      </c>
      <c r="G110" s="2">
        <v>0</v>
      </c>
      <c r="H110" s="2">
        <v>1283.22</v>
      </c>
      <c r="I110" s="2">
        <v>15368.22</v>
      </c>
      <c r="J110" s="2">
        <v>1772.72</v>
      </c>
      <c r="K110" s="2">
        <v>1416.68</v>
      </c>
      <c r="L110" s="2">
        <v>123.31999999999971</v>
      </c>
      <c r="M110" s="2">
        <v>3312.72</v>
      </c>
      <c r="N110" s="2">
        <v>12055.5</v>
      </c>
    </row>
    <row r="111" spans="1:14" x14ac:dyDescent="0.2">
      <c r="A111" s="4" t="s">
        <v>192</v>
      </c>
      <c r="B111" s="2" t="s">
        <v>193</v>
      </c>
      <c r="C111" s="13">
        <v>12847</v>
      </c>
      <c r="D111" s="2">
        <v>0</v>
      </c>
      <c r="E111" s="2">
        <v>801.5</v>
      </c>
      <c r="F111" s="2">
        <v>436</v>
      </c>
      <c r="G111" s="2">
        <v>0</v>
      </c>
      <c r="H111" s="2">
        <v>0</v>
      </c>
      <c r="I111" s="2">
        <v>14084.5</v>
      </c>
      <c r="J111" s="2">
        <v>1586.23</v>
      </c>
      <c r="K111" s="2">
        <v>1477.4</v>
      </c>
      <c r="L111" s="2">
        <v>2022.869999999999</v>
      </c>
      <c r="M111" s="2">
        <v>5086.4999999999991</v>
      </c>
      <c r="N111" s="2">
        <v>8998</v>
      </c>
    </row>
    <row r="112" spans="1:14" x14ac:dyDescent="0.2">
      <c r="A112" s="4" t="s">
        <v>194</v>
      </c>
      <c r="B112" s="2" t="s">
        <v>195</v>
      </c>
      <c r="C112" s="13">
        <v>11929</v>
      </c>
      <c r="D112" s="2">
        <v>0</v>
      </c>
      <c r="E112" s="2">
        <v>737</v>
      </c>
      <c r="F112" s="2">
        <v>534.5</v>
      </c>
      <c r="G112" s="2">
        <v>0</v>
      </c>
      <c r="H112" s="2">
        <v>0</v>
      </c>
      <c r="I112" s="2">
        <v>13200.5</v>
      </c>
      <c r="J112" s="2">
        <v>1399.91</v>
      </c>
      <c r="K112" s="2">
        <v>1371.82</v>
      </c>
      <c r="L112" s="2">
        <v>119.77000000000044</v>
      </c>
      <c r="M112" s="2">
        <v>2891.5000000000005</v>
      </c>
      <c r="N112" s="2">
        <v>10309</v>
      </c>
    </row>
    <row r="113" spans="1:14" x14ac:dyDescent="0.2">
      <c r="A113" s="4" t="s">
        <v>196</v>
      </c>
      <c r="B113" s="2" t="s">
        <v>197</v>
      </c>
      <c r="C113" s="13">
        <v>12319</v>
      </c>
      <c r="D113" s="2">
        <v>200</v>
      </c>
      <c r="E113" s="2">
        <v>788</v>
      </c>
      <c r="F113" s="2">
        <v>578</v>
      </c>
      <c r="G113" s="2">
        <v>0</v>
      </c>
      <c r="H113" s="2">
        <v>0</v>
      </c>
      <c r="I113" s="2">
        <v>13885</v>
      </c>
      <c r="J113" s="2">
        <v>1543.61</v>
      </c>
      <c r="K113" s="2">
        <v>1416.68</v>
      </c>
      <c r="L113" s="2">
        <v>2437.2099999999991</v>
      </c>
      <c r="M113" s="2">
        <v>5397.4999999999991</v>
      </c>
      <c r="N113" s="2">
        <v>8487.5</v>
      </c>
    </row>
    <row r="114" spans="1:14" x14ac:dyDescent="0.2">
      <c r="A114" s="4" t="s">
        <v>198</v>
      </c>
      <c r="B114" s="2" t="s">
        <v>199</v>
      </c>
      <c r="C114" s="13">
        <v>11929</v>
      </c>
      <c r="D114" s="2">
        <v>0</v>
      </c>
      <c r="E114" s="2">
        <v>687.78</v>
      </c>
      <c r="F114" s="2">
        <v>534.58000000000004</v>
      </c>
      <c r="G114" s="2">
        <v>0</v>
      </c>
      <c r="H114" s="2">
        <v>0</v>
      </c>
      <c r="I114" s="2">
        <v>13151.36</v>
      </c>
      <c r="J114" s="2">
        <v>1391.1</v>
      </c>
      <c r="K114" s="2">
        <v>1371.82</v>
      </c>
      <c r="L114" s="2">
        <v>1705.9400000000005</v>
      </c>
      <c r="M114" s="2">
        <v>4468.8600000000006</v>
      </c>
      <c r="N114" s="2">
        <v>8682.5</v>
      </c>
    </row>
    <row r="115" spans="1:14" x14ac:dyDescent="0.2">
      <c r="A115" s="4" t="s">
        <v>200</v>
      </c>
      <c r="B115" s="2" t="s">
        <v>201</v>
      </c>
      <c r="C115" s="2">
        <v>12319</v>
      </c>
      <c r="D115" s="2">
        <v>200</v>
      </c>
      <c r="E115" s="2">
        <v>762.5</v>
      </c>
      <c r="F115" s="2">
        <v>681.5</v>
      </c>
      <c r="G115" s="2">
        <v>0</v>
      </c>
      <c r="H115" s="2">
        <v>0</v>
      </c>
      <c r="I115" s="2">
        <v>13963</v>
      </c>
      <c r="J115" s="2">
        <v>1521.89</v>
      </c>
      <c r="K115" s="2">
        <v>1396</v>
      </c>
      <c r="L115" s="2">
        <v>179.61000000000058</v>
      </c>
      <c r="M115" s="2">
        <v>3097.5000000000009</v>
      </c>
      <c r="N115" s="2">
        <v>10865.5</v>
      </c>
    </row>
    <row r="116" spans="1:14" x14ac:dyDescent="0.2">
      <c r="A116" s="4" t="s">
        <v>202</v>
      </c>
      <c r="B116" s="2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1337.6</v>
      </c>
      <c r="I116" s="2">
        <v>20284.599999999999</v>
      </c>
      <c r="J116" s="2">
        <v>2767.73</v>
      </c>
      <c r="K116" s="2">
        <v>1943.04</v>
      </c>
      <c r="L116" s="2">
        <v>3706.3299999999981</v>
      </c>
      <c r="M116" s="2">
        <v>8417.0999999999985</v>
      </c>
      <c r="N116" s="2">
        <v>11867.5</v>
      </c>
    </row>
    <row r="117" spans="1:14" x14ac:dyDescent="0.2">
      <c r="A117" s="4" t="s">
        <v>204</v>
      </c>
      <c r="B117" s="2" t="s">
        <v>205</v>
      </c>
      <c r="C117" s="2">
        <v>12847</v>
      </c>
      <c r="D117" s="2">
        <v>0</v>
      </c>
      <c r="E117" s="2">
        <v>815</v>
      </c>
      <c r="F117" s="2">
        <v>716</v>
      </c>
      <c r="G117" s="2">
        <v>0</v>
      </c>
      <c r="H117" s="2">
        <v>0</v>
      </c>
      <c r="I117" s="2">
        <v>14378</v>
      </c>
      <c r="J117" s="2">
        <v>1648.92</v>
      </c>
      <c r="K117" s="2">
        <v>1477.4</v>
      </c>
      <c r="L117" s="2">
        <v>0.18000000000029104</v>
      </c>
      <c r="M117" s="2">
        <v>3126.5000000000005</v>
      </c>
      <c r="N117" s="2">
        <v>11251.5</v>
      </c>
    </row>
    <row r="118" spans="1:14" s="12" customFormat="1" x14ac:dyDescent="0.2">
      <c r="A118" s="11"/>
      <c r="C118" s="12" t="s">
        <v>39</v>
      </c>
      <c r="D118" s="12" t="s">
        <v>39</v>
      </c>
      <c r="E118" s="12" t="s">
        <v>39</v>
      </c>
      <c r="F118" s="12" t="s">
        <v>39</v>
      </c>
      <c r="G118" s="12" t="s">
        <v>39</v>
      </c>
      <c r="H118" s="12" t="s">
        <v>39</v>
      </c>
      <c r="I118" s="12" t="s">
        <v>39</v>
      </c>
      <c r="J118" s="12" t="s">
        <v>39</v>
      </c>
      <c r="K118" s="12" t="s">
        <v>39</v>
      </c>
      <c r="L118" s="12" t="s">
        <v>39</v>
      </c>
      <c r="M118" s="12" t="s">
        <v>39</v>
      </c>
      <c r="N118" s="12" t="s">
        <v>39</v>
      </c>
    </row>
    <row r="120" spans="1:14" x14ac:dyDescent="0.2">
      <c r="A120" s="10" t="s">
        <v>206</v>
      </c>
    </row>
    <row r="121" spans="1:14" x14ac:dyDescent="0.2">
      <c r="A121" s="4" t="s">
        <v>207</v>
      </c>
      <c r="B121" s="2" t="s">
        <v>208</v>
      </c>
      <c r="C121" s="13">
        <v>12688</v>
      </c>
      <c r="D121" s="2">
        <v>400</v>
      </c>
      <c r="E121" s="2">
        <v>802</v>
      </c>
      <c r="F121" s="2">
        <v>592</v>
      </c>
      <c r="G121" s="2">
        <v>850.2</v>
      </c>
      <c r="H121" s="2">
        <v>0</v>
      </c>
      <c r="I121" s="2">
        <v>15332.2</v>
      </c>
      <c r="J121" s="2">
        <v>1852.73</v>
      </c>
      <c r="K121" s="2">
        <v>1459.1</v>
      </c>
      <c r="L121" s="2">
        <v>3972.8700000000008</v>
      </c>
      <c r="M121" s="2">
        <v>7284.7000000000007</v>
      </c>
      <c r="N121" s="2">
        <v>8047.5</v>
      </c>
    </row>
    <row r="122" spans="1:14" x14ac:dyDescent="0.2">
      <c r="A122" s="4" t="s">
        <v>209</v>
      </c>
      <c r="B122" s="2" t="s">
        <v>210</v>
      </c>
      <c r="C122" s="13">
        <v>11929</v>
      </c>
      <c r="D122" s="2">
        <v>0</v>
      </c>
      <c r="E122" s="2">
        <v>737</v>
      </c>
      <c r="F122" s="2">
        <v>565</v>
      </c>
      <c r="G122" s="2">
        <v>850.2</v>
      </c>
      <c r="H122" s="2">
        <v>0</v>
      </c>
      <c r="I122" s="2">
        <v>14081.2</v>
      </c>
      <c r="J122" s="2">
        <v>1585.52</v>
      </c>
      <c r="K122" s="2">
        <v>1371.82</v>
      </c>
      <c r="L122" s="2">
        <v>5759.3600000000006</v>
      </c>
      <c r="M122" s="2">
        <v>8716.7000000000007</v>
      </c>
      <c r="N122" s="2">
        <v>5364.5</v>
      </c>
    </row>
    <row r="123" spans="1:14" x14ac:dyDescent="0.2">
      <c r="A123" s="4" t="s">
        <v>211</v>
      </c>
      <c r="B123" s="2" t="s">
        <v>212</v>
      </c>
      <c r="C123" s="13">
        <v>11929</v>
      </c>
      <c r="D123" s="2">
        <v>0</v>
      </c>
      <c r="E123" s="2">
        <v>737</v>
      </c>
      <c r="F123" s="2">
        <v>565</v>
      </c>
      <c r="G123" s="2">
        <v>850.2</v>
      </c>
      <c r="H123" s="2">
        <v>795.26</v>
      </c>
      <c r="I123" s="2">
        <v>14876.460000000001</v>
      </c>
      <c r="J123" s="2">
        <v>1670.46</v>
      </c>
      <c r="K123" s="2">
        <v>1371.82</v>
      </c>
      <c r="L123" s="2">
        <v>119.18000000000029</v>
      </c>
      <c r="M123" s="2">
        <v>3161.46</v>
      </c>
      <c r="N123" s="2">
        <v>11715</v>
      </c>
    </row>
    <row r="124" spans="1:14" x14ac:dyDescent="0.2">
      <c r="A124" s="4" t="s">
        <v>213</v>
      </c>
      <c r="B124" s="2" t="s">
        <v>214</v>
      </c>
      <c r="C124" s="13">
        <v>11929</v>
      </c>
      <c r="D124" s="2">
        <v>200</v>
      </c>
      <c r="E124" s="2">
        <v>737</v>
      </c>
      <c r="F124" s="2">
        <v>565</v>
      </c>
      <c r="G124" s="2">
        <v>850.2</v>
      </c>
      <c r="H124" s="2">
        <v>795.26</v>
      </c>
      <c r="I124" s="2">
        <v>15076.460000000001</v>
      </c>
      <c r="J124" s="2">
        <v>1713.18</v>
      </c>
      <c r="K124" s="2">
        <v>1371.82</v>
      </c>
      <c r="L124" s="2">
        <v>7687.4600000000009</v>
      </c>
      <c r="M124" s="2">
        <v>10772.460000000001</v>
      </c>
      <c r="N124" s="2">
        <v>4304</v>
      </c>
    </row>
    <row r="125" spans="1:14" x14ac:dyDescent="0.2">
      <c r="A125" s="4" t="s">
        <v>215</v>
      </c>
      <c r="B125" s="2" t="s">
        <v>216</v>
      </c>
      <c r="C125" s="13">
        <v>11929</v>
      </c>
      <c r="D125" s="2">
        <v>0</v>
      </c>
      <c r="E125" s="2">
        <v>737</v>
      </c>
      <c r="F125" s="2">
        <v>565</v>
      </c>
      <c r="G125" s="2">
        <v>708.5</v>
      </c>
      <c r="H125" s="2">
        <v>795.26</v>
      </c>
      <c r="I125" s="2">
        <v>14734.76</v>
      </c>
      <c r="J125" s="2">
        <v>1640.18</v>
      </c>
      <c r="K125" s="2">
        <v>1371.82</v>
      </c>
      <c r="L125" s="2">
        <v>8570.76</v>
      </c>
      <c r="M125" s="2">
        <v>11582.76</v>
      </c>
      <c r="N125" s="2">
        <v>3152</v>
      </c>
    </row>
    <row r="126" spans="1:14" x14ac:dyDescent="0.2">
      <c r="A126" s="4" t="s">
        <v>217</v>
      </c>
      <c r="B126" s="2" t="s">
        <v>218</v>
      </c>
      <c r="C126" s="13">
        <v>11929</v>
      </c>
      <c r="D126" s="2">
        <v>0</v>
      </c>
      <c r="E126" s="2">
        <v>737</v>
      </c>
      <c r="F126" s="2">
        <v>565</v>
      </c>
      <c r="G126" s="2">
        <v>708.5</v>
      </c>
      <c r="H126" s="2">
        <v>795.26</v>
      </c>
      <c r="I126" s="2">
        <v>14734.76</v>
      </c>
      <c r="J126" s="2">
        <v>1640.18</v>
      </c>
      <c r="K126" s="2">
        <v>1371.82</v>
      </c>
      <c r="L126" s="2">
        <v>9872.26</v>
      </c>
      <c r="M126" s="2">
        <v>12884.26</v>
      </c>
      <c r="N126" s="2">
        <v>1850.5</v>
      </c>
    </row>
    <row r="127" spans="1:14" x14ac:dyDescent="0.2">
      <c r="A127" s="4" t="s">
        <v>219</v>
      </c>
      <c r="B127" s="2" t="s">
        <v>220</v>
      </c>
      <c r="C127" s="13">
        <v>12688</v>
      </c>
      <c r="D127" s="2">
        <v>400</v>
      </c>
      <c r="E127" s="2">
        <v>802</v>
      </c>
      <c r="F127" s="2">
        <v>592</v>
      </c>
      <c r="G127" s="2">
        <v>850.2</v>
      </c>
      <c r="H127" s="2">
        <v>0</v>
      </c>
      <c r="I127" s="2">
        <v>15332.2</v>
      </c>
      <c r="J127" s="2">
        <v>1852.73</v>
      </c>
      <c r="K127" s="2">
        <v>1459.1</v>
      </c>
      <c r="L127" s="2">
        <v>5988.3700000000008</v>
      </c>
      <c r="M127" s="2">
        <v>9300.2000000000007</v>
      </c>
      <c r="N127" s="2">
        <v>6032</v>
      </c>
    </row>
    <row r="128" spans="1:14" x14ac:dyDescent="0.2">
      <c r="A128" s="4" t="s">
        <v>221</v>
      </c>
      <c r="B128" s="2" t="s">
        <v>222</v>
      </c>
      <c r="C128" s="13">
        <v>11929</v>
      </c>
      <c r="D128" s="2">
        <v>400</v>
      </c>
      <c r="E128" s="2">
        <v>737</v>
      </c>
      <c r="F128" s="2">
        <v>565</v>
      </c>
      <c r="G128" s="2">
        <v>708.5</v>
      </c>
      <c r="H128" s="2">
        <v>0</v>
      </c>
      <c r="I128" s="2">
        <v>14339.5</v>
      </c>
      <c r="J128" s="2">
        <v>1640.69</v>
      </c>
      <c r="K128" s="2">
        <v>1371.82</v>
      </c>
      <c r="L128" s="2">
        <v>6083.99</v>
      </c>
      <c r="M128" s="2">
        <v>9096.5</v>
      </c>
      <c r="N128" s="2">
        <v>5243</v>
      </c>
    </row>
    <row r="129" spans="1:14" x14ac:dyDescent="0.2">
      <c r="A129" s="4" t="s">
        <v>223</v>
      </c>
      <c r="B129" s="2" t="s">
        <v>224</v>
      </c>
      <c r="C129" s="13">
        <v>11929</v>
      </c>
      <c r="D129" s="2">
        <v>400</v>
      </c>
      <c r="E129" s="2">
        <v>737</v>
      </c>
      <c r="F129" s="2">
        <v>565</v>
      </c>
      <c r="G129" s="2">
        <v>566.79999999999995</v>
      </c>
      <c r="H129" s="2">
        <v>0</v>
      </c>
      <c r="I129" s="2">
        <v>14197.8</v>
      </c>
      <c r="J129" s="2">
        <v>1610.42</v>
      </c>
      <c r="K129" s="2">
        <v>1371.82</v>
      </c>
      <c r="L129" s="2">
        <v>7945.0599999999995</v>
      </c>
      <c r="M129" s="2">
        <v>10927.3</v>
      </c>
      <c r="N129" s="2">
        <v>3270.5</v>
      </c>
    </row>
    <row r="130" spans="1:14" x14ac:dyDescent="0.2">
      <c r="A130" s="4" t="s">
        <v>225</v>
      </c>
      <c r="B130" s="2" t="s">
        <v>226</v>
      </c>
      <c r="C130" s="13">
        <v>11929</v>
      </c>
      <c r="D130" s="2">
        <v>400</v>
      </c>
      <c r="E130" s="2">
        <v>737</v>
      </c>
      <c r="F130" s="2">
        <v>565</v>
      </c>
      <c r="G130" s="2">
        <v>566.79999999999995</v>
      </c>
      <c r="H130" s="2">
        <v>0</v>
      </c>
      <c r="I130" s="2">
        <v>14197.8</v>
      </c>
      <c r="J130" s="2">
        <v>1610.42</v>
      </c>
      <c r="K130" s="2">
        <v>1371.82</v>
      </c>
      <c r="L130" s="2">
        <v>6085.5599999999995</v>
      </c>
      <c r="M130" s="2">
        <v>9067.7999999999993</v>
      </c>
      <c r="N130" s="2">
        <v>5130</v>
      </c>
    </row>
    <row r="131" spans="1:14" x14ac:dyDescent="0.2">
      <c r="A131" s="4" t="s">
        <v>227</v>
      </c>
      <c r="B131" s="2" t="s">
        <v>228</v>
      </c>
      <c r="C131" s="13">
        <v>11929</v>
      </c>
      <c r="D131" s="2">
        <v>200</v>
      </c>
      <c r="E131" s="2">
        <v>737</v>
      </c>
      <c r="F131" s="2">
        <v>565</v>
      </c>
      <c r="G131" s="2">
        <v>425.1</v>
      </c>
      <c r="H131" s="2">
        <v>0</v>
      </c>
      <c r="I131" s="2">
        <v>13856.1</v>
      </c>
      <c r="J131" s="2">
        <v>1537.44</v>
      </c>
      <c r="K131" s="2">
        <v>1371.82</v>
      </c>
      <c r="L131" s="2">
        <v>4315.34</v>
      </c>
      <c r="M131" s="2">
        <v>7224.6</v>
      </c>
      <c r="N131" s="2">
        <v>6631.5</v>
      </c>
    </row>
    <row r="132" spans="1:14" x14ac:dyDescent="0.2">
      <c r="A132" s="4" t="s">
        <v>229</v>
      </c>
      <c r="B132" s="2" t="s">
        <v>230</v>
      </c>
      <c r="C132" s="13">
        <v>12688</v>
      </c>
      <c r="D132" s="2">
        <v>200</v>
      </c>
      <c r="E132" s="2">
        <v>802</v>
      </c>
      <c r="F132" s="2">
        <v>592</v>
      </c>
      <c r="G132" s="2">
        <v>425.1</v>
      </c>
      <c r="H132" s="2">
        <v>845.86</v>
      </c>
      <c r="I132" s="2">
        <v>15552.960000000001</v>
      </c>
      <c r="J132" s="2">
        <v>1809.55</v>
      </c>
      <c r="K132" s="2">
        <v>1459.1</v>
      </c>
      <c r="L132" s="2">
        <v>6470.8100000000013</v>
      </c>
      <c r="M132" s="2">
        <v>9739.4600000000009</v>
      </c>
      <c r="N132" s="2">
        <v>5813.5</v>
      </c>
    </row>
    <row r="133" spans="1:14" x14ac:dyDescent="0.2">
      <c r="A133" s="4" t="s">
        <v>231</v>
      </c>
      <c r="B133" s="2" t="s">
        <v>232</v>
      </c>
      <c r="C133" s="13">
        <v>12688</v>
      </c>
      <c r="D133" s="2">
        <v>0</v>
      </c>
      <c r="E133" s="2">
        <v>802</v>
      </c>
      <c r="F133" s="2">
        <v>592</v>
      </c>
      <c r="G133" s="2">
        <v>283.39999999999998</v>
      </c>
      <c r="H133" s="2">
        <v>0</v>
      </c>
      <c r="I133" s="2">
        <v>14365.4</v>
      </c>
      <c r="J133" s="2">
        <v>1646.22</v>
      </c>
      <c r="K133" s="2">
        <v>1459.1</v>
      </c>
      <c r="L133" s="2">
        <v>5151.08</v>
      </c>
      <c r="M133" s="2">
        <v>8256.4</v>
      </c>
      <c r="N133" s="2">
        <v>6109</v>
      </c>
    </row>
    <row r="134" spans="1:14" x14ac:dyDescent="0.2">
      <c r="A134" s="4" t="s">
        <v>233</v>
      </c>
      <c r="B134" s="2" t="s">
        <v>234</v>
      </c>
      <c r="C134" s="13">
        <v>11929</v>
      </c>
      <c r="D134" s="2">
        <v>200</v>
      </c>
      <c r="E134" s="2">
        <v>737</v>
      </c>
      <c r="F134" s="2">
        <v>565</v>
      </c>
      <c r="G134" s="2">
        <v>283.39999999999998</v>
      </c>
      <c r="H134" s="2">
        <v>795.26</v>
      </c>
      <c r="I134" s="2">
        <v>14509.66</v>
      </c>
      <c r="J134" s="2">
        <v>1588.56</v>
      </c>
      <c r="K134" s="2">
        <v>1371.82</v>
      </c>
      <c r="L134" s="2">
        <v>1627.2799999999988</v>
      </c>
      <c r="M134" s="2">
        <v>4587.6599999999989</v>
      </c>
      <c r="N134" s="2">
        <v>9922</v>
      </c>
    </row>
    <row r="135" spans="1:14" x14ac:dyDescent="0.2">
      <c r="A135" s="4" t="s">
        <v>235</v>
      </c>
      <c r="B135" s="2" t="s">
        <v>236</v>
      </c>
      <c r="C135" s="13">
        <v>11929</v>
      </c>
      <c r="D135" s="2">
        <v>400</v>
      </c>
      <c r="E135" s="2">
        <v>737</v>
      </c>
      <c r="F135" s="2">
        <v>565</v>
      </c>
      <c r="G135" s="2">
        <v>0</v>
      </c>
      <c r="H135" s="2">
        <v>0</v>
      </c>
      <c r="I135" s="2">
        <v>13631</v>
      </c>
      <c r="J135" s="2">
        <v>1489.36</v>
      </c>
      <c r="K135" s="2">
        <v>1371.82</v>
      </c>
      <c r="L135" s="2">
        <v>4119.82</v>
      </c>
      <c r="M135" s="2">
        <v>6981</v>
      </c>
      <c r="N135" s="2">
        <v>6650</v>
      </c>
    </row>
    <row r="136" spans="1:14" x14ac:dyDescent="0.2">
      <c r="A136" s="4" t="s">
        <v>237</v>
      </c>
      <c r="B136" s="2" t="s">
        <v>238</v>
      </c>
      <c r="C136" s="13">
        <v>11929</v>
      </c>
      <c r="D136" s="2">
        <v>0</v>
      </c>
      <c r="E136" s="2">
        <v>737</v>
      </c>
      <c r="F136" s="2">
        <v>565</v>
      </c>
      <c r="G136" s="2">
        <v>0</v>
      </c>
      <c r="H136" s="2">
        <v>0</v>
      </c>
      <c r="I136" s="2">
        <v>13231</v>
      </c>
      <c r="J136" s="2">
        <v>1385.77</v>
      </c>
      <c r="K136" s="2">
        <v>1371.78</v>
      </c>
      <c r="L136" s="2">
        <v>5051.9500000000007</v>
      </c>
      <c r="M136" s="2">
        <v>7809.5000000000009</v>
      </c>
      <c r="N136" s="2">
        <v>5421.5</v>
      </c>
    </row>
    <row r="137" spans="1:14" x14ac:dyDescent="0.2">
      <c r="A137" s="4" t="s">
        <v>239</v>
      </c>
      <c r="B137" s="2" t="s">
        <v>240</v>
      </c>
      <c r="C137" s="13">
        <v>11929</v>
      </c>
      <c r="D137" s="2">
        <v>200</v>
      </c>
      <c r="E137" s="2">
        <v>737</v>
      </c>
      <c r="F137" s="2">
        <v>565</v>
      </c>
      <c r="G137" s="2">
        <v>0</v>
      </c>
      <c r="H137" s="2">
        <v>0</v>
      </c>
      <c r="I137" s="2">
        <v>13431</v>
      </c>
      <c r="J137" s="2">
        <v>1446.57</v>
      </c>
      <c r="K137" s="2">
        <v>1371.78</v>
      </c>
      <c r="L137" s="2">
        <v>3414.6499999999996</v>
      </c>
      <c r="M137" s="2">
        <v>6233</v>
      </c>
      <c r="N137" s="2">
        <v>7198</v>
      </c>
    </row>
    <row r="138" spans="1:14" x14ac:dyDescent="0.2">
      <c r="A138" s="4" t="s">
        <v>241</v>
      </c>
      <c r="B138" s="2" t="s">
        <v>242</v>
      </c>
      <c r="C138" s="13">
        <v>14256</v>
      </c>
      <c r="D138" s="2">
        <v>200</v>
      </c>
      <c r="E138" s="2">
        <v>941.08</v>
      </c>
      <c r="F138" s="2">
        <v>755</v>
      </c>
      <c r="G138" s="2">
        <v>0</v>
      </c>
      <c r="H138" s="2">
        <v>2554.1999999999998</v>
      </c>
      <c r="I138" s="2">
        <v>18706.28</v>
      </c>
      <c r="J138" s="2">
        <v>2357.77</v>
      </c>
      <c r="K138" s="2">
        <v>1639.44</v>
      </c>
      <c r="L138" s="2">
        <v>6.9999999999708962E-2</v>
      </c>
      <c r="M138" s="2">
        <v>3997.2799999999997</v>
      </c>
      <c r="N138" s="2">
        <v>14709</v>
      </c>
    </row>
    <row r="139" spans="1:14" x14ac:dyDescent="0.2">
      <c r="A139" s="4" t="s">
        <v>243</v>
      </c>
      <c r="B139" s="2" t="s">
        <v>244</v>
      </c>
      <c r="C139" s="13">
        <v>11929</v>
      </c>
      <c r="D139" s="2">
        <v>400</v>
      </c>
      <c r="E139" s="2">
        <v>737</v>
      </c>
      <c r="F139" s="2">
        <v>565</v>
      </c>
      <c r="G139" s="2">
        <v>0</v>
      </c>
      <c r="H139" s="2">
        <v>795.26</v>
      </c>
      <c r="I139" s="2">
        <v>14426.26</v>
      </c>
      <c r="J139" s="2">
        <v>1574.22</v>
      </c>
      <c r="K139" s="2">
        <v>1371.78</v>
      </c>
      <c r="L139" s="2">
        <v>0.26000000000021828</v>
      </c>
      <c r="M139" s="2">
        <v>2946.26</v>
      </c>
      <c r="N139" s="2">
        <v>11480</v>
      </c>
    </row>
    <row r="140" spans="1:14" x14ac:dyDescent="0.2">
      <c r="A140" s="4" t="s">
        <v>245</v>
      </c>
      <c r="B140" s="2" t="s">
        <v>246</v>
      </c>
      <c r="C140" s="13">
        <v>11929</v>
      </c>
      <c r="D140" s="2">
        <v>400</v>
      </c>
      <c r="E140" s="2">
        <v>737</v>
      </c>
      <c r="F140" s="2">
        <v>675</v>
      </c>
      <c r="G140" s="2">
        <v>0</v>
      </c>
      <c r="H140" s="2">
        <v>795.26</v>
      </c>
      <c r="I140" s="2">
        <v>14536.26</v>
      </c>
      <c r="J140" s="2">
        <v>1597.72</v>
      </c>
      <c r="K140" s="2">
        <v>1371.78</v>
      </c>
      <c r="L140" s="2">
        <v>0.26000000000021828</v>
      </c>
      <c r="M140" s="2">
        <v>2969.76</v>
      </c>
      <c r="N140" s="2">
        <v>11566.5</v>
      </c>
    </row>
    <row r="141" spans="1:14" x14ac:dyDescent="0.2">
      <c r="A141" s="4" t="s">
        <v>247</v>
      </c>
      <c r="B141" s="2" t="s">
        <v>248</v>
      </c>
      <c r="C141" s="2">
        <v>11929</v>
      </c>
      <c r="D141" s="2">
        <v>400</v>
      </c>
      <c r="E141" s="2">
        <v>737</v>
      </c>
      <c r="F141" s="2">
        <v>675</v>
      </c>
      <c r="G141" s="2">
        <v>0</v>
      </c>
      <c r="H141" s="2">
        <v>795.26</v>
      </c>
      <c r="I141" s="2">
        <v>14536.26</v>
      </c>
      <c r="J141" s="2">
        <v>1597.79</v>
      </c>
      <c r="K141" s="2">
        <v>1371.82</v>
      </c>
      <c r="L141" s="2">
        <v>0.15000000000145519</v>
      </c>
      <c r="M141" s="2">
        <v>2969.7600000000011</v>
      </c>
      <c r="N141" s="2">
        <v>11566.5</v>
      </c>
    </row>
    <row r="142" spans="1:14" s="12" customFormat="1" x14ac:dyDescent="0.2">
      <c r="A142" s="11"/>
      <c r="C142" s="12" t="s">
        <v>39</v>
      </c>
      <c r="D142" s="12" t="s">
        <v>39</v>
      </c>
      <c r="E142" s="12" t="s">
        <v>39</v>
      </c>
      <c r="F142" s="12" t="s">
        <v>39</v>
      </c>
      <c r="G142" s="12" t="s">
        <v>39</v>
      </c>
      <c r="H142" s="12" t="s">
        <v>39</v>
      </c>
      <c r="I142" s="12" t="s">
        <v>39</v>
      </c>
      <c r="J142" s="12" t="s">
        <v>39</v>
      </c>
      <c r="K142" s="12" t="s">
        <v>39</v>
      </c>
      <c r="L142" s="12" t="s">
        <v>39</v>
      </c>
      <c r="M142" s="12" t="s">
        <v>39</v>
      </c>
      <c r="N142" s="12" t="s">
        <v>39</v>
      </c>
    </row>
    <row r="144" spans="1:14" x14ac:dyDescent="0.2">
      <c r="A144" s="10" t="s">
        <v>251</v>
      </c>
    </row>
    <row r="145" spans="1:14" x14ac:dyDescent="0.2">
      <c r="A145" s="4" t="s">
        <v>252</v>
      </c>
      <c r="B145" s="2" t="s">
        <v>253</v>
      </c>
      <c r="C145" s="13">
        <v>14256</v>
      </c>
      <c r="D145" s="2">
        <v>400</v>
      </c>
      <c r="E145" s="2">
        <v>941</v>
      </c>
      <c r="F145" s="2">
        <v>755</v>
      </c>
      <c r="G145" s="2">
        <v>851.02</v>
      </c>
      <c r="H145" s="2">
        <v>950.38</v>
      </c>
      <c r="I145" s="2">
        <v>18153.400000000001</v>
      </c>
      <c r="J145" s="2">
        <v>2359.59</v>
      </c>
      <c r="K145" s="2">
        <v>1639.4</v>
      </c>
      <c r="L145" s="2">
        <v>6854.9100000000017</v>
      </c>
      <c r="M145" s="2">
        <v>10853.900000000001</v>
      </c>
      <c r="N145" s="2">
        <v>7299.5</v>
      </c>
    </row>
    <row r="146" spans="1:14" x14ac:dyDescent="0.2">
      <c r="A146" s="4" t="s">
        <v>254</v>
      </c>
      <c r="B146" s="2" t="s">
        <v>255</v>
      </c>
      <c r="C146" s="13">
        <v>12319</v>
      </c>
      <c r="D146" s="2">
        <v>600</v>
      </c>
      <c r="E146" s="2">
        <v>788</v>
      </c>
      <c r="F146" s="2">
        <v>568</v>
      </c>
      <c r="G146" s="2">
        <v>708.5</v>
      </c>
      <c r="H146" s="2">
        <v>2258.4699999999998</v>
      </c>
      <c r="I146" s="2">
        <v>17241.97</v>
      </c>
      <c r="J146" s="2">
        <v>2088.1999999999998</v>
      </c>
      <c r="K146" s="2">
        <v>1416.68</v>
      </c>
      <c r="L146" s="2">
        <v>6160.09</v>
      </c>
      <c r="M146" s="2">
        <v>9664.9700000000012</v>
      </c>
      <c r="N146" s="2">
        <v>7577</v>
      </c>
    </row>
    <row r="147" spans="1:14" x14ac:dyDescent="0.2">
      <c r="A147" s="4" t="s">
        <v>256</v>
      </c>
      <c r="B147" s="2" t="s">
        <v>257</v>
      </c>
      <c r="C147" s="13">
        <v>12319</v>
      </c>
      <c r="D147" s="2">
        <v>400</v>
      </c>
      <c r="E147" s="2">
        <v>788</v>
      </c>
      <c r="F147" s="2">
        <v>578</v>
      </c>
      <c r="G147" s="2">
        <v>566.79999999999995</v>
      </c>
      <c r="H147" s="2">
        <v>0</v>
      </c>
      <c r="I147" s="2">
        <v>14651.8</v>
      </c>
      <c r="J147" s="2">
        <v>1707.4</v>
      </c>
      <c r="K147" s="2">
        <v>1416.68</v>
      </c>
      <c r="L147" s="2">
        <v>5001.7199999999993</v>
      </c>
      <c r="M147" s="2">
        <v>8125.7999999999993</v>
      </c>
      <c r="N147" s="2">
        <v>6526</v>
      </c>
    </row>
    <row r="148" spans="1:14" x14ac:dyDescent="0.2">
      <c r="A148" s="4" t="s">
        <v>258</v>
      </c>
      <c r="B148" s="2" t="s">
        <v>259</v>
      </c>
      <c r="C148" s="13">
        <v>12319</v>
      </c>
      <c r="D148" s="2">
        <v>400</v>
      </c>
      <c r="E148" s="2">
        <v>788</v>
      </c>
      <c r="F148" s="2">
        <v>578</v>
      </c>
      <c r="G148" s="2">
        <v>283.39999999999998</v>
      </c>
      <c r="H148" s="2">
        <v>821.26</v>
      </c>
      <c r="I148" s="2">
        <v>15189.66</v>
      </c>
      <c r="J148" s="2">
        <v>1734.57</v>
      </c>
      <c r="K148" s="2">
        <v>1416.68</v>
      </c>
      <c r="L148" s="2">
        <v>6587.41</v>
      </c>
      <c r="M148" s="2">
        <v>9738.66</v>
      </c>
      <c r="N148" s="2">
        <v>5451</v>
      </c>
    </row>
    <row r="149" spans="1:14" x14ac:dyDescent="0.2">
      <c r="A149" s="4" t="s">
        <v>260</v>
      </c>
      <c r="B149" s="2" t="s">
        <v>261</v>
      </c>
      <c r="C149" s="13">
        <v>12319</v>
      </c>
      <c r="D149" s="2">
        <v>200</v>
      </c>
      <c r="E149" s="2">
        <v>788</v>
      </c>
      <c r="F149" s="2">
        <v>578</v>
      </c>
      <c r="G149" s="2">
        <v>0</v>
      </c>
      <c r="H149" s="2">
        <v>1437.2</v>
      </c>
      <c r="I149" s="2">
        <v>15322.2</v>
      </c>
      <c r="J149" s="2">
        <v>1697.11</v>
      </c>
      <c r="K149" s="2">
        <v>1416.68</v>
      </c>
      <c r="L149" s="2">
        <v>5326.91</v>
      </c>
      <c r="M149" s="2">
        <v>8440.7000000000007</v>
      </c>
      <c r="N149" s="2">
        <v>6881.5</v>
      </c>
    </row>
    <row r="150" spans="1:14" x14ac:dyDescent="0.2">
      <c r="A150" s="4" t="s">
        <v>262</v>
      </c>
      <c r="B150" s="2" t="s">
        <v>263</v>
      </c>
      <c r="C150" s="13">
        <v>12319</v>
      </c>
      <c r="D150" s="2">
        <v>400</v>
      </c>
      <c r="E150" s="2">
        <v>788</v>
      </c>
      <c r="F150" s="2">
        <v>578</v>
      </c>
      <c r="G150" s="2">
        <v>0</v>
      </c>
      <c r="H150" s="2">
        <v>0</v>
      </c>
      <c r="I150" s="2">
        <v>14085</v>
      </c>
      <c r="J150" s="2">
        <v>1586.33</v>
      </c>
      <c r="K150" s="2">
        <v>1416.68</v>
      </c>
      <c r="L150" s="2">
        <v>4743.99</v>
      </c>
      <c r="M150" s="2">
        <v>7747</v>
      </c>
      <c r="N150" s="2">
        <v>6338</v>
      </c>
    </row>
    <row r="151" spans="1:14" s="12" customFormat="1" x14ac:dyDescent="0.2">
      <c r="A151" s="11"/>
      <c r="C151" s="12" t="s">
        <v>39</v>
      </c>
      <c r="D151" s="12" t="s">
        <v>39</v>
      </c>
      <c r="E151" s="12" t="s">
        <v>39</v>
      </c>
      <c r="F151" s="12" t="s">
        <v>39</v>
      </c>
      <c r="G151" s="12" t="s">
        <v>39</v>
      </c>
      <c r="H151" s="12" t="s">
        <v>39</v>
      </c>
      <c r="I151" s="12" t="s">
        <v>39</v>
      </c>
      <c r="J151" s="12" t="s">
        <v>39</v>
      </c>
      <c r="K151" s="12" t="s">
        <v>39</v>
      </c>
      <c r="L151" s="12" t="s">
        <v>39</v>
      </c>
      <c r="M151" s="12" t="s">
        <v>39</v>
      </c>
      <c r="N151" s="12" t="s">
        <v>39</v>
      </c>
    </row>
    <row r="153" spans="1:14" x14ac:dyDescent="0.2">
      <c r="A153" s="10" t="s">
        <v>264</v>
      </c>
    </row>
    <row r="154" spans="1:14" x14ac:dyDescent="0.2">
      <c r="A154" s="4" t="s">
        <v>265</v>
      </c>
      <c r="B154" s="2" t="s">
        <v>266</v>
      </c>
      <c r="C154" s="13">
        <v>14256</v>
      </c>
      <c r="D154" s="2">
        <v>0</v>
      </c>
      <c r="E154" s="2">
        <v>941</v>
      </c>
      <c r="F154" s="2">
        <v>755</v>
      </c>
      <c r="G154" s="2">
        <v>425.1</v>
      </c>
      <c r="H154" s="2">
        <v>0</v>
      </c>
      <c r="I154" s="2">
        <v>16377.1</v>
      </c>
      <c r="J154" s="2">
        <v>2075.88</v>
      </c>
      <c r="K154" s="2">
        <v>1639.4</v>
      </c>
      <c r="L154" s="2">
        <v>6145.32</v>
      </c>
      <c r="M154" s="2">
        <v>9860.6</v>
      </c>
      <c r="N154" s="2">
        <v>6516.5</v>
      </c>
    </row>
    <row r="155" spans="1:14" x14ac:dyDescent="0.2">
      <c r="A155" s="4" t="s">
        <v>267</v>
      </c>
      <c r="B155" s="2" t="s">
        <v>268</v>
      </c>
      <c r="C155" s="13">
        <v>12319</v>
      </c>
      <c r="D155" s="2">
        <v>0</v>
      </c>
      <c r="E155" s="2">
        <v>788</v>
      </c>
      <c r="F155" s="2">
        <v>500</v>
      </c>
      <c r="G155" s="2">
        <v>283.39999999999998</v>
      </c>
      <c r="H155" s="2">
        <v>1642.52</v>
      </c>
      <c r="I155" s="2">
        <v>15532.92</v>
      </c>
      <c r="J155" s="2">
        <v>1756.03</v>
      </c>
      <c r="K155" s="2">
        <v>1416.68</v>
      </c>
      <c r="L155" s="2">
        <v>7969.2099999999991</v>
      </c>
      <c r="M155" s="2">
        <v>11141.919999999998</v>
      </c>
      <c r="N155" s="2">
        <v>4391</v>
      </c>
    </row>
    <row r="156" spans="1:14" s="12" customFormat="1" x14ac:dyDescent="0.2">
      <c r="A156" s="11"/>
      <c r="C156" s="12" t="s">
        <v>39</v>
      </c>
      <c r="D156" s="12" t="s">
        <v>39</v>
      </c>
      <c r="E156" s="12" t="s">
        <v>39</v>
      </c>
      <c r="F156" s="12" t="s">
        <v>39</v>
      </c>
      <c r="G156" s="12" t="s">
        <v>39</v>
      </c>
      <c r="H156" s="12" t="s">
        <v>39</v>
      </c>
      <c r="I156" s="12" t="s">
        <v>39</v>
      </c>
      <c r="J156" s="12" t="s">
        <v>39</v>
      </c>
      <c r="K156" s="12" t="s">
        <v>39</v>
      </c>
      <c r="L156" s="12" t="s">
        <v>39</v>
      </c>
      <c r="M156" s="12" t="s">
        <v>39</v>
      </c>
      <c r="N156" s="12" t="s">
        <v>39</v>
      </c>
    </row>
    <row r="158" spans="1:14" x14ac:dyDescent="0.2">
      <c r="A158" s="10" t="s">
        <v>269</v>
      </c>
    </row>
    <row r="159" spans="1:14" x14ac:dyDescent="0.2">
      <c r="A159" s="4" t="s">
        <v>270</v>
      </c>
      <c r="B159" s="2" t="s">
        <v>271</v>
      </c>
      <c r="C159" s="2">
        <v>13775</v>
      </c>
      <c r="D159" s="2">
        <v>200</v>
      </c>
      <c r="E159" s="2">
        <v>859</v>
      </c>
      <c r="F159" s="2">
        <v>632.5</v>
      </c>
      <c r="G159" s="2">
        <v>708.5</v>
      </c>
      <c r="H159" s="2">
        <v>918.32</v>
      </c>
      <c r="I159" s="2">
        <v>17093.32</v>
      </c>
      <c r="J159" s="2">
        <v>2130.73</v>
      </c>
      <c r="K159" s="2">
        <v>1584.1</v>
      </c>
      <c r="L159" s="2">
        <v>10127.99</v>
      </c>
      <c r="M159" s="2">
        <v>13842.82</v>
      </c>
      <c r="N159" s="2">
        <v>3250.5</v>
      </c>
    </row>
    <row r="160" spans="1:14" x14ac:dyDescent="0.2">
      <c r="A160" s="4" t="s">
        <v>272</v>
      </c>
      <c r="B160" s="2" t="s">
        <v>273</v>
      </c>
      <c r="C160" s="2">
        <v>13775</v>
      </c>
      <c r="D160" s="2">
        <v>200</v>
      </c>
      <c r="E160" s="2">
        <v>859</v>
      </c>
      <c r="F160" s="2">
        <v>632.5</v>
      </c>
      <c r="G160" s="2">
        <v>708.5</v>
      </c>
      <c r="H160" s="2">
        <v>918.32</v>
      </c>
      <c r="I160" s="2">
        <v>17093.32</v>
      </c>
      <c r="J160" s="2">
        <v>2127.59</v>
      </c>
      <c r="K160" s="2">
        <v>1584.1</v>
      </c>
      <c r="L160" s="2">
        <v>2649.1299999999992</v>
      </c>
      <c r="M160" s="2">
        <v>6360.82</v>
      </c>
      <c r="N160" s="2">
        <v>10732.5</v>
      </c>
    </row>
    <row r="161" spans="1:14" x14ac:dyDescent="0.2">
      <c r="A161" s="4" t="s">
        <v>274</v>
      </c>
      <c r="B161" s="2" t="s">
        <v>275</v>
      </c>
      <c r="C161" s="2">
        <v>13308</v>
      </c>
      <c r="D161" s="2">
        <v>400</v>
      </c>
      <c r="E161" s="2">
        <v>915</v>
      </c>
      <c r="F161" s="2">
        <v>726</v>
      </c>
      <c r="G161" s="2">
        <v>566.79999999999995</v>
      </c>
      <c r="H161" s="2">
        <v>887.18</v>
      </c>
      <c r="I161" s="2">
        <v>16802.98</v>
      </c>
      <c r="J161" s="2">
        <v>2072.1</v>
      </c>
      <c r="K161" s="2">
        <v>1530.38</v>
      </c>
      <c r="L161" s="2">
        <v>133</v>
      </c>
      <c r="M161" s="2">
        <v>3735.48</v>
      </c>
      <c r="N161" s="2">
        <v>13067.5</v>
      </c>
    </row>
    <row r="162" spans="1:14" x14ac:dyDescent="0.2">
      <c r="A162" s="4" t="s">
        <v>276</v>
      </c>
      <c r="B162" s="2" t="s">
        <v>277</v>
      </c>
      <c r="C162" s="2">
        <v>12688</v>
      </c>
      <c r="D162" s="2">
        <v>400</v>
      </c>
      <c r="E162" s="2">
        <v>802</v>
      </c>
      <c r="F162" s="2">
        <v>592</v>
      </c>
      <c r="G162" s="2">
        <v>566.79999999999995</v>
      </c>
      <c r="H162" s="2">
        <v>845.86</v>
      </c>
      <c r="I162" s="2">
        <v>15894.66</v>
      </c>
      <c r="J162" s="2">
        <v>1882.54</v>
      </c>
      <c r="K162" s="2">
        <v>1459.1</v>
      </c>
      <c r="L162" s="2">
        <v>8570.52</v>
      </c>
      <c r="M162" s="2">
        <v>11912.16</v>
      </c>
      <c r="N162" s="2">
        <v>3982.5</v>
      </c>
    </row>
    <row r="163" spans="1:14" x14ac:dyDescent="0.2">
      <c r="A163" s="4" t="s">
        <v>278</v>
      </c>
      <c r="B163" s="2" t="s">
        <v>279</v>
      </c>
      <c r="C163" s="2">
        <v>13775</v>
      </c>
      <c r="D163" s="2">
        <v>200</v>
      </c>
      <c r="E163" s="2">
        <v>859</v>
      </c>
      <c r="F163" s="2">
        <v>632.5</v>
      </c>
      <c r="G163" s="2">
        <v>566.79999999999995</v>
      </c>
      <c r="H163" s="2">
        <v>918.32</v>
      </c>
      <c r="I163" s="2">
        <v>16951.62</v>
      </c>
      <c r="J163" s="2">
        <v>2099.77</v>
      </c>
      <c r="K163" s="2">
        <v>1584.1</v>
      </c>
      <c r="L163" s="2">
        <v>8543.25</v>
      </c>
      <c r="M163" s="2">
        <v>12227.119999999999</v>
      </c>
      <c r="N163" s="2">
        <v>4724.5</v>
      </c>
    </row>
    <row r="164" spans="1:14" x14ac:dyDescent="0.2">
      <c r="A164" s="4" t="s">
        <v>280</v>
      </c>
      <c r="B164" s="2" t="s">
        <v>281</v>
      </c>
      <c r="C164" s="2">
        <v>13308</v>
      </c>
      <c r="D164" s="2">
        <v>0</v>
      </c>
      <c r="E164" s="2">
        <v>915</v>
      </c>
      <c r="F164" s="2">
        <v>726</v>
      </c>
      <c r="G164" s="2">
        <v>566.79999999999995</v>
      </c>
      <c r="H164" s="2">
        <v>0</v>
      </c>
      <c r="I164" s="2">
        <v>15515.8</v>
      </c>
      <c r="J164" s="2">
        <v>1883.42</v>
      </c>
      <c r="K164" s="2">
        <v>1530.38</v>
      </c>
      <c r="L164" s="2">
        <v>7431.5</v>
      </c>
      <c r="M164" s="2">
        <v>10845.3</v>
      </c>
      <c r="N164" s="2">
        <v>4670.5</v>
      </c>
    </row>
    <row r="165" spans="1:14" x14ac:dyDescent="0.2">
      <c r="A165" s="4" t="s">
        <v>282</v>
      </c>
      <c r="B165" s="2" t="s">
        <v>283</v>
      </c>
      <c r="C165" s="2">
        <v>13775</v>
      </c>
      <c r="D165" s="2">
        <v>200</v>
      </c>
      <c r="E165" s="2">
        <v>859</v>
      </c>
      <c r="F165" s="2">
        <v>632.5</v>
      </c>
      <c r="G165" s="2">
        <v>566.79999999999995</v>
      </c>
      <c r="H165" s="2">
        <v>0</v>
      </c>
      <c r="I165" s="2">
        <v>16033.3</v>
      </c>
      <c r="J165" s="2">
        <v>2002.46</v>
      </c>
      <c r="K165" s="2">
        <v>1584.1</v>
      </c>
      <c r="L165" s="2">
        <v>6700.74</v>
      </c>
      <c r="M165" s="2">
        <v>10287.299999999999</v>
      </c>
      <c r="N165" s="2">
        <v>5746</v>
      </c>
    </row>
    <row r="166" spans="1:14" x14ac:dyDescent="0.2">
      <c r="A166" s="4" t="s">
        <v>284</v>
      </c>
      <c r="B166" s="2" t="s">
        <v>285</v>
      </c>
      <c r="C166" s="2">
        <v>11929</v>
      </c>
      <c r="D166" s="2">
        <v>0</v>
      </c>
      <c r="E166" s="2">
        <v>737</v>
      </c>
      <c r="F166" s="2">
        <v>565</v>
      </c>
      <c r="G166" s="2">
        <v>590.79999999999995</v>
      </c>
      <c r="H166" s="2">
        <v>0</v>
      </c>
      <c r="I166" s="2">
        <v>13821.8</v>
      </c>
      <c r="J166" s="2">
        <v>1530.11</v>
      </c>
      <c r="K166" s="2">
        <v>1371.82</v>
      </c>
      <c r="L166" s="2">
        <v>119.36999999999898</v>
      </c>
      <c r="M166" s="2">
        <v>3021.2999999999988</v>
      </c>
      <c r="N166" s="2">
        <v>10800.5</v>
      </c>
    </row>
    <row r="167" spans="1:14" x14ac:dyDescent="0.2">
      <c r="A167" s="4" t="s">
        <v>286</v>
      </c>
      <c r="B167" s="2" t="s">
        <v>287</v>
      </c>
      <c r="C167" s="2">
        <v>9982</v>
      </c>
      <c r="D167" s="2">
        <v>0</v>
      </c>
      <c r="E167" s="2">
        <v>687</v>
      </c>
      <c r="F167" s="2">
        <v>544.5</v>
      </c>
      <c r="G167" s="2">
        <v>425.1</v>
      </c>
      <c r="H167" s="2">
        <v>0</v>
      </c>
      <c r="I167" s="2">
        <v>11638.6</v>
      </c>
      <c r="J167" s="2">
        <v>1117.42</v>
      </c>
      <c r="K167" s="2">
        <v>1147.74</v>
      </c>
      <c r="L167" s="2">
        <v>4352.9400000000005</v>
      </c>
      <c r="M167" s="2">
        <v>6618.1</v>
      </c>
      <c r="N167" s="2">
        <v>5020.5</v>
      </c>
    </row>
    <row r="168" spans="1:14" x14ac:dyDescent="0.2">
      <c r="A168" s="4" t="s">
        <v>288</v>
      </c>
      <c r="B168" s="2" t="s">
        <v>289</v>
      </c>
      <c r="C168" s="2">
        <v>13775</v>
      </c>
      <c r="D168" s="2">
        <v>200</v>
      </c>
      <c r="E168" s="2">
        <v>859</v>
      </c>
      <c r="F168" s="2">
        <v>632.5</v>
      </c>
      <c r="G168" s="2">
        <v>425.1</v>
      </c>
      <c r="H168" s="2">
        <v>918.32</v>
      </c>
      <c r="I168" s="2">
        <v>16809.920000000002</v>
      </c>
      <c r="J168" s="2">
        <v>2072.64</v>
      </c>
      <c r="K168" s="2">
        <v>1584.1</v>
      </c>
      <c r="L168" s="2">
        <v>3908.6800000000021</v>
      </c>
      <c r="M168" s="2">
        <v>7565.4200000000019</v>
      </c>
      <c r="N168" s="2">
        <v>9244.5</v>
      </c>
    </row>
    <row r="169" spans="1:14" x14ac:dyDescent="0.2">
      <c r="A169" s="4" t="s">
        <v>290</v>
      </c>
      <c r="B169" s="2" t="s">
        <v>291</v>
      </c>
      <c r="C169" s="2">
        <v>7992</v>
      </c>
      <c r="D169" s="2">
        <v>0</v>
      </c>
      <c r="E169" s="2">
        <v>547</v>
      </c>
      <c r="F169" s="2">
        <v>395</v>
      </c>
      <c r="G169" s="2">
        <v>425.1</v>
      </c>
      <c r="H169" s="2">
        <v>0</v>
      </c>
      <c r="I169" s="2">
        <v>9359.1</v>
      </c>
      <c r="J169" s="2">
        <v>747.83</v>
      </c>
      <c r="K169" s="2">
        <v>919.02</v>
      </c>
      <c r="L169" s="2">
        <v>0.75</v>
      </c>
      <c r="M169" s="2">
        <v>1667.6</v>
      </c>
      <c r="N169" s="2">
        <v>7691.5</v>
      </c>
    </row>
    <row r="170" spans="1:14" x14ac:dyDescent="0.2">
      <c r="A170" s="4" t="s">
        <v>292</v>
      </c>
      <c r="B170" s="2" t="s">
        <v>293</v>
      </c>
      <c r="C170" s="2">
        <v>13775</v>
      </c>
      <c r="D170" s="2">
        <v>200</v>
      </c>
      <c r="E170" s="2">
        <v>859</v>
      </c>
      <c r="F170" s="2">
        <v>632.5</v>
      </c>
      <c r="G170" s="2">
        <v>425.1</v>
      </c>
      <c r="H170" s="2">
        <v>918.32</v>
      </c>
      <c r="I170" s="2">
        <v>16809.920000000002</v>
      </c>
      <c r="J170" s="2">
        <v>2072.64</v>
      </c>
      <c r="K170" s="2">
        <v>1584.1</v>
      </c>
      <c r="L170" s="2">
        <v>5842.1800000000021</v>
      </c>
      <c r="M170" s="2">
        <v>9498.9200000000019</v>
      </c>
      <c r="N170" s="2">
        <v>7311</v>
      </c>
    </row>
    <row r="171" spans="1:14" x14ac:dyDescent="0.2">
      <c r="A171" s="4" t="s">
        <v>294</v>
      </c>
      <c r="B171" s="2" t="s">
        <v>295</v>
      </c>
      <c r="C171" s="13">
        <v>13775</v>
      </c>
      <c r="D171" s="2">
        <v>200</v>
      </c>
      <c r="E171" s="2">
        <v>859</v>
      </c>
      <c r="F171" s="2">
        <v>632.5</v>
      </c>
      <c r="G171" s="2">
        <v>425.1</v>
      </c>
      <c r="H171" s="2">
        <v>0</v>
      </c>
      <c r="I171" s="2">
        <v>15891.6</v>
      </c>
      <c r="J171" s="2">
        <v>1972.2</v>
      </c>
      <c r="K171" s="2">
        <v>1584.1</v>
      </c>
      <c r="L171" s="2">
        <v>6382.2999999999993</v>
      </c>
      <c r="M171" s="2">
        <v>9938.5999999999985</v>
      </c>
      <c r="N171" s="2">
        <v>5953</v>
      </c>
    </row>
    <row r="172" spans="1:14" x14ac:dyDescent="0.2">
      <c r="A172" s="4" t="s">
        <v>296</v>
      </c>
      <c r="B172" s="2" t="s">
        <v>297</v>
      </c>
      <c r="C172" s="13">
        <v>14306</v>
      </c>
      <c r="D172" s="2">
        <v>0</v>
      </c>
      <c r="E172" s="2">
        <v>965.5</v>
      </c>
      <c r="F172" s="2">
        <v>760</v>
      </c>
      <c r="G172" s="2">
        <v>425.1</v>
      </c>
      <c r="H172" s="2">
        <v>0</v>
      </c>
      <c r="I172" s="2">
        <v>16456.599999999999</v>
      </c>
      <c r="J172" s="2">
        <v>2089.77</v>
      </c>
      <c r="K172" s="2">
        <v>1645.16</v>
      </c>
      <c r="L172" s="2">
        <v>7086.1699999999983</v>
      </c>
      <c r="M172" s="2">
        <v>10821.099999999999</v>
      </c>
      <c r="N172" s="2">
        <v>5635.5</v>
      </c>
    </row>
    <row r="173" spans="1:14" x14ac:dyDescent="0.2">
      <c r="A173" s="4" t="s">
        <v>298</v>
      </c>
      <c r="B173" s="2" t="s">
        <v>299</v>
      </c>
      <c r="C173" s="13">
        <v>14306</v>
      </c>
      <c r="D173" s="2">
        <v>0</v>
      </c>
      <c r="E173" s="2">
        <v>965.5</v>
      </c>
      <c r="F173" s="2">
        <v>676.5</v>
      </c>
      <c r="G173" s="2">
        <v>283.39999999999998</v>
      </c>
      <c r="H173" s="2">
        <v>0</v>
      </c>
      <c r="I173" s="2">
        <v>16231.4</v>
      </c>
      <c r="J173" s="2">
        <v>2044.78</v>
      </c>
      <c r="K173" s="2">
        <v>1645.16</v>
      </c>
      <c r="L173" s="2">
        <v>142.95999999999913</v>
      </c>
      <c r="M173" s="2">
        <v>3832.8999999999992</v>
      </c>
      <c r="N173" s="2">
        <v>12398.5</v>
      </c>
    </row>
    <row r="174" spans="1:14" x14ac:dyDescent="0.2">
      <c r="A174" s="4" t="s">
        <v>300</v>
      </c>
      <c r="B174" s="2" t="s">
        <v>301</v>
      </c>
      <c r="C174" s="13">
        <v>14306</v>
      </c>
      <c r="D174" s="2">
        <v>200</v>
      </c>
      <c r="E174" s="2">
        <v>965.5</v>
      </c>
      <c r="F174" s="2">
        <v>668.5</v>
      </c>
      <c r="G174" s="2">
        <v>283.39999999999998</v>
      </c>
      <c r="H174" s="2">
        <v>0</v>
      </c>
      <c r="I174" s="2">
        <v>16423.400000000001</v>
      </c>
      <c r="J174" s="2">
        <v>2079.2800000000002</v>
      </c>
      <c r="K174" s="2">
        <v>1645.16</v>
      </c>
      <c r="L174" s="2">
        <v>8133.9600000000009</v>
      </c>
      <c r="M174" s="2">
        <v>11858.400000000001</v>
      </c>
      <c r="N174" s="2">
        <v>4565</v>
      </c>
    </row>
    <row r="175" spans="1:14" x14ac:dyDescent="0.2">
      <c r="A175" s="4" t="s">
        <v>302</v>
      </c>
      <c r="B175" s="2" t="s">
        <v>303</v>
      </c>
      <c r="C175" s="13">
        <v>14306</v>
      </c>
      <c r="D175" s="2">
        <v>0</v>
      </c>
      <c r="E175" s="2">
        <v>965</v>
      </c>
      <c r="F175" s="2">
        <v>760</v>
      </c>
      <c r="G175" s="2">
        <v>283.39999999999998</v>
      </c>
      <c r="H175" s="2">
        <v>953.72</v>
      </c>
      <c r="I175" s="2">
        <v>17268.12</v>
      </c>
      <c r="J175" s="2">
        <v>2167.96</v>
      </c>
      <c r="K175" s="2">
        <v>1645.16</v>
      </c>
      <c r="L175" s="2">
        <v>9104.5</v>
      </c>
      <c r="M175" s="2">
        <v>12917.619999999999</v>
      </c>
      <c r="N175" s="2">
        <v>4350.5</v>
      </c>
    </row>
    <row r="176" spans="1:14" x14ac:dyDescent="0.2">
      <c r="A176" s="4" t="s">
        <v>304</v>
      </c>
      <c r="B176" s="2" t="s">
        <v>305</v>
      </c>
      <c r="C176" s="13">
        <v>14306</v>
      </c>
      <c r="D176" s="2">
        <v>0</v>
      </c>
      <c r="E176" s="2">
        <v>965.5</v>
      </c>
      <c r="F176" s="2">
        <v>0</v>
      </c>
      <c r="G176" s="2">
        <v>283.39999999999998</v>
      </c>
      <c r="H176" s="2">
        <v>0</v>
      </c>
      <c r="I176" s="2">
        <v>15554.9</v>
      </c>
      <c r="J176" s="2">
        <v>1900.28</v>
      </c>
      <c r="K176" s="2">
        <v>1645.16</v>
      </c>
      <c r="L176" s="2">
        <v>5044.4599999999991</v>
      </c>
      <c r="M176" s="2">
        <v>8589.9</v>
      </c>
      <c r="N176" s="2">
        <v>6965</v>
      </c>
    </row>
    <row r="177" spans="1:14" x14ac:dyDescent="0.2">
      <c r="A177" s="4" t="s">
        <v>306</v>
      </c>
      <c r="B177" s="2" t="s">
        <v>307</v>
      </c>
      <c r="C177" s="13">
        <v>14306</v>
      </c>
      <c r="D177" s="2">
        <v>200</v>
      </c>
      <c r="E177" s="2">
        <v>926</v>
      </c>
      <c r="F177" s="2">
        <v>799.5</v>
      </c>
      <c r="G177" s="2">
        <v>283.39999999999998</v>
      </c>
      <c r="H177" s="2">
        <v>0</v>
      </c>
      <c r="I177" s="2">
        <v>16514.900000000001</v>
      </c>
      <c r="J177" s="2">
        <v>2105.33</v>
      </c>
      <c r="K177" s="2">
        <v>1645.16</v>
      </c>
      <c r="L177" s="2">
        <v>2835.4100000000017</v>
      </c>
      <c r="M177" s="2">
        <v>6585.9000000000015</v>
      </c>
      <c r="N177" s="2">
        <v>9929</v>
      </c>
    </row>
    <row r="178" spans="1:14" x14ac:dyDescent="0.2">
      <c r="A178" s="4" t="s">
        <v>308</v>
      </c>
      <c r="B178" s="2" t="s">
        <v>309</v>
      </c>
      <c r="C178" s="13">
        <v>13775</v>
      </c>
      <c r="D178" s="2">
        <v>0</v>
      </c>
      <c r="E178" s="2">
        <v>859</v>
      </c>
      <c r="F178" s="2">
        <v>632.5</v>
      </c>
      <c r="G178" s="2">
        <v>283.39999999999998</v>
      </c>
      <c r="H178" s="2">
        <v>0</v>
      </c>
      <c r="I178" s="2">
        <v>15549.9</v>
      </c>
      <c r="J178" s="2">
        <v>1899.21</v>
      </c>
      <c r="K178" s="2">
        <v>1584.1</v>
      </c>
      <c r="L178" s="2">
        <v>5554.09</v>
      </c>
      <c r="M178" s="2">
        <v>9037.4</v>
      </c>
      <c r="N178" s="2">
        <v>6512.5</v>
      </c>
    </row>
    <row r="179" spans="1:14" x14ac:dyDescent="0.2">
      <c r="A179" s="4" t="s">
        <v>310</v>
      </c>
      <c r="B179" s="2" t="s">
        <v>311</v>
      </c>
      <c r="C179" s="13">
        <v>13775</v>
      </c>
      <c r="D179" s="2">
        <v>200</v>
      </c>
      <c r="E179" s="2">
        <v>859</v>
      </c>
      <c r="F179" s="2">
        <v>632.5</v>
      </c>
      <c r="G179" s="2">
        <v>283.39999999999998</v>
      </c>
      <c r="H179" s="2">
        <v>0</v>
      </c>
      <c r="I179" s="2">
        <v>15749.9</v>
      </c>
      <c r="J179" s="2">
        <v>1941.93</v>
      </c>
      <c r="K179" s="2">
        <v>1584.1</v>
      </c>
      <c r="L179" s="2">
        <v>137.86999999999898</v>
      </c>
      <c r="M179" s="2">
        <v>3663.8999999999987</v>
      </c>
      <c r="N179" s="2">
        <v>12086</v>
      </c>
    </row>
    <row r="180" spans="1:14" x14ac:dyDescent="0.2">
      <c r="A180" s="4" t="s">
        <v>312</v>
      </c>
      <c r="B180" s="2" t="s">
        <v>313</v>
      </c>
      <c r="C180" s="13">
        <v>14306</v>
      </c>
      <c r="D180" s="2">
        <v>200</v>
      </c>
      <c r="E180" s="2">
        <v>965.5</v>
      </c>
      <c r="F180" s="2">
        <v>760</v>
      </c>
      <c r="G180" s="2">
        <v>0</v>
      </c>
      <c r="H180" s="2">
        <v>953.72</v>
      </c>
      <c r="I180" s="2">
        <v>17185.22</v>
      </c>
      <c r="J180" s="2">
        <v>2152.8000000000002</v>
      </c>
      <c r="K180" s="2">
        <v>1645.16</v>
      </c>
      <c r="L180" s="2">
        <v>7489.760000000002</v>
      </c>
      <c r="M180" s="2">
        <v>11287.720000000001</v>
      </c>
      <c r="N180" s="2">
        <v>5897.5</v>
      </c>
    </row>
    <row r="181" spans="1:14" x14ac:dyDescent="0.2">
      <c r="A181" s="4" t="s">
        <v>314</v>
      </c>
      <c r="B181" s="2" t="s">
        <v>315</v>
      </c>
      <c r="C181" s="2">
        <v>14306</v>
      </c>
      <c r="D181" s="2">
        <v>200</v>
      </c>
      <c r="E181" s="2">
        <v>965.5</v>
      </c>
      <c r="F181" s="2">
        <v>760</v>
      </c>
      <c r="G181" s="2">
        <v>141.69999999999999</v>
      </c>
      <c r="H181" s="2">
        <v>953.72</v>
      </c>
      <c r="I181" s="2">
        <v>17326.920000000002</v>
      </c>
      <c r="J181" s="2">
        <v>2178.83</v>
      </c>
      <c r="K181" s="2">
        <v>1645.16</v>
      </c>
      <c r="L181" s="2">
        <v>162.93000000000211</v>
      </c>
      <c r="M181" s="2">
        <v>3986.9200000000019</v>
      </c>
      <c r="N181" s="2">
        <v>13340</v>
      </c>
    </row>
    <row r="182" spans="1:14" x14ac:dyDescent="0.2">
      <c r="A182" s="4" t="s">
        <v>316</v>
      </c>
      <c r="B182" s="2" t="s">
        <v>317</v>
      </c>
      <c r="C182" s="13">
        <v>14306</v>
      </c>
      <c r="D182" s="2">
        <v>200</v>
      </c>
      <c r="E182" s="2">
        <v>965.5</v>
      </c>
      <c r="F182" s="2">
        <v>760</v>
      </c>
      <c r="G182" s="2">
        <v>141.69999999999999</v>
      </c>
      <c r="H182" s="2">
        <v>953.72</v>
      </c>
      <c r="I182" s="2">
        <v>17326.920000000002</v>
      </c>
      <c r="J182" s="2">
        <v>2183.0700000000002</v>
      </c>
      <c r="K182" s="2">
        <v>1645.16</v>
      </c>
      <c r="L182" s="2">
        <v>2201.6900000000023</v>
      </c>
      <c r="M182" s="2">
        <v>6029.9200000000028</v>
      </c>
      <c r="N182" s="2">
        <v>11297</v>
      </c>
    </row>
    <row r="183" spans="1:14" x14ac:dyDescent="0.2">
      <c r="A183" s="4" t="s">
        <v>318</v>
      </c>
      <c r="B183" s="2" t="s">
        <v>319</v>
      </c>
      <c r="C183" s="13">
        <v>14306</v>
      </c>
      <c r="D183" s="2">
        <v>0</v>
      </c>
      <c r="E183" s="2">
        <v>965.5</v>
      </c>
      <c r="F183" s="2">
        <v>760</v>
      </c>
      <c r="G183" s="2">
        <v>0</v>
      </c>
      <c r="H183" s="2">
        <v>0</v>
      </c>
      <c r="I183" s="2">
        <v>16031.5</v>
      </c>
      <c r="J183" s="2">
        <v>2002.08</v>
      </c>
      <c r="K183" s="2">
        <v>1645.16</v>
      </c>
      <c r="L183" s="2">
        <v>1989.2600000000002</v>
      </c>
      <c r="M183" s="2">
        <v>5636.5</v>
      </c>
      <c r="N183" s="2">
        <v>10395</v>
      </c>
    </row>
    <row r="184" spans="1:14" x14ac:dyDescent="0.2">
      <c r="A184" s="4" t="s">
        <v>320</v>
      </c>
      <c r="B184" s="2" t="s">
        <v>321</v>
      </c>
      <c r="C184" s="13">
        <v>14306</v>
      </c>
      <c r="D184" s="2">
        <v>0</v>
      </c>
      <c r="E184" s="2">
        <v>965.5</v>
      </c>
      <c r="F184" s="2">
        <v>399.8</v>
      </c>
      <c r="G184" s="2">
        <v>0</v>
      </c>
      <c r="H184" s="2">
        <v>953.75</v>
      </c>
      <c r="I184" s="2">
        <v>16625.05</v>
      </c>
      <c r="J184" s="2">
        <v>2033.15</v>
      </c>
      <c r="K184" s="2">
        <v>1645.16</v>
      </c>
      <c r="L184" s="2">
        <v>143.23999999999796</v>
      </c>
      <c r="M184" s="2">
        <v>3821.5499999999984</v>
      </c>
      <c r="N184" s="2">
        <v>12803.5</v>
      </c>
    </row>
    <row r="185" spans="1:14" x14ac:dyDescent="0.2">
      <c r="A185" s="4" t="s">
        <v>322</v>
      </c>
      <c r="B185" s="2" t="s">
        <v>323</v>
      </c>
      <c r="C185" s="13">
        <v>14306</v>
      </c>
      <c r="D185" s="2">
        <v>0</v>
      </c>
      <c r="E185" s="2">
        <v>965.5</v>
      </c>
      <c r="F185" s="2">
        <v>714.4</v>
      </c>
      <c r="G185" s="2">
        <v>0</v>
      </c>
      <c r="H185" s="2">
        <v>0</v>
      </c>
      <c r="I185" s="2">
        <v>15985.9</v>
      </c>
      <c r="J185" s="2">
        <v>1992.34</v>
      </c>
      <c r="K185" s="2">
        <v>1645.16</v>
      </c>
      <c r="L185" s="2">
        <v>6289.4</v>
      </c>
      <c r="M185" s="2">
        <v>9926.9</v>
      </c>
      <c r="N185" s="2">
        <v>6059</v>
      </c>
    </row>
    <row r="186" spans="1:14" x14ac:dyDescent="0.2">
      <c r="A186" s="4" t="s">
        <v>324</v>
      </c>
      <c r="B186" s="2" t="s">
        <v>325</v>
      </c>
      <c r="C186" s="13">
        <v>14306</v>
      </c>
      <c r="D186" s="2">
        <v>0</v>
      </c>
      <c r="E186" s="2">
        <v>965.5</v>
      </c>
      <c r="F186" s="2">
        <v>684</v>
      </c>
      <c r="G186" s="2">
        <v>0</v>
      </c>
      <c r="H186" s="2">
        <v>953.72</v>
      </c>
      <c r="I186" s="2">
        <v>16909.22</v>
      </c>
      <c r="J186" s="2">
        <v>1985.06</v>
      </c>
      <c r="K186" s="2">
        <v>1645.16</v>
      </c>
      <c r="L186" s="2">
        <v>6784.5</v>
      </c>
      <c r="M186" s="2">
        <v>10414.720000000001</v>
      </c>
      <c r="N186" s="2">
        <v>6494.5</v>
      </c>
    </row>
    <row r="187" spans="1:14" x14ac:dyDescent="0.2">
      <c r="A187" s="4" t="s">
        <v>326</v>
      </c>
      <c r="B187" s="2" t="s">
        <v>327</v>
      </c>
      <c r="C187" s="13">
        <v>14306</v>
      </c>
      <c r="D187" s="2">
        <v>200</v>
      </c>
      <c r="E187" s="2">
        <v>965.5</v>
      </c>
      <c r="F187" s="2">
        <v>760</v>
      </c>
      <c r="G187" s="2">
        <v>0</v>
      </c>
      <c r="H187" s="2">
        <v>953.72</v>
      </c>
      <c r="I187" s="2">
        <v>17185.22</v>
      </c>
      <c r="J187" s="2">
        <v>2152.8000000000002</v>
      </c>
      <c r="K187" s="2">
        <v>1645.16</v>
      </c>
      <c r="L187" s="2">
        <v>9091.260000000002</v>
      </c>
      <c r="M187" s="2">
        <v>12889.220000000001</v>
      </c>
      <c r="N187" s="2">
        <v>4296</v>
      </c>
    </row>
    <row r="188" spans="1:14" x14ac:dyDescent="0.2">
      <c r="A188" s="4" t="s">
        <v>328</v>
      </c>
      <c r="B188" s="2" t="s">
        <v>329</v>
      </c>
      <c r="C188" s="13">
        <v>14306</v>
      </c>
      <c r="D188" s="2">
        <v>0</v>
      </c>
      <c r="E188" s="2">
        <v>965.5</v>
      </c>
      <c r="F188" s="2">
        <v>760</v>
      </c>
      <c r="G188" s="2">
        <v>0</v>
      </c>
      <c r="H188" s="2">
        <v>953.72</v>
      </c>
      <c r="I188" s="2">
        <v>16985.22</v>
      </c>
      <c r="J188" s="2">
        <v>2107.25</v>
      </c>
      <c r="K188" s="2">
        <v>1645.16</v>
      </c>
      <c r="L188" s="2">
        <v>2854.3100000000013</v>
      </c>
      <c r="M188" s="2">
        <v>6606.7200000000012</v>
      </c>
      <c r="N188" s="2">
        <v>10378.5</v>
      </c>
    </row>
    <row r="189" spans="1:14" x14ac:dyDescent="0.2">
      <c r="A189" s="4" t="s">
        <v>330</v>
      </c>
      <c r="B189" s="2" t="s">
        <v>331</v>
      </c>
      <c r="C189" s="13">
        <v>14306</v>
      </c>
      <c r="D189" s="2">
        <v>0</v>
      </c>
      <c r="E189" s="2">
        <v>965.5</v>
      </c>
      <c r="F189" s="2">
        <v>760</v>
      </c>
      <c r="G189" s="2">
        <v>0</v>
      </c>
      <c r="H189" s="2">
        <v>953.72</v>
      </c>
      <c r="I189" s="2">
        <v>16985.22</v>
      </c>
      <c r="J189" s="2">
        <v>2108.2399999999998</v>
      </c>
      <c r="K189" s="2">
        <v>1645.16</v>
      </c>
      <c r="L189" s="2">
        <v>5437.8200000000015</v>
      </c>
      <c r="M189" s="2">
        <v>9191.2200000000012</v>
      </c>
      <c r="N189" s="2">
        <v>7794</v>
      </c>
    </row>
    <row r="190" spans="1:14" x14ac:dyDescent="0.2">
      <c r="A190" s="4" t="s">
        <v>332</v>
      </c>
      <c r="B190" s="2" t="s">
        <v>333</v>
      </c>
      <c r="C190" s="13">
        <v>13308</v>
      </c>
      <c r="D190" s="2">
        <v>0</v>
      </c>
      <c r="E190" s="2">
        <v>915</v>
      </c>
      <c r="F190" s="2">
        <v>726</v>
      </c>
      <c r="G190" s="2">
        <v>0</v>
      </c>
      <c r="H190" s="2">
        <v>1009.1700000000001</v>
      </c>
      <c r="I190" s="2">
        <v>15958.17</v>
      </c>
      <c r="J190" s="2">
        <v>1890.69</v>
      </c>
      <c r="K190" s="2">
        <v>1530.38</v>
      </c>
      <c r="L190" s="2">
        <v>6353.1</v>
      </c>
      <c r="M190" s="2">
        <v>9774.17</v>
      </c>
      <c r="N190" s="2">
        <v>6184</v>
      </c>
    </row>
    <row r="191" spans="1:14" x14ac:dyDescent="0.2">
      <c r="A191" s="4" t="s">
        <v>334</v>
      </c>
      <c r="B191" s="2" t="s">
        <v>335</v>
      </c>
      <c r="C191" s="13">
        <v>15983</v>
      </c>
      <c r="D191" s="2">
        <v>200</v>
      </c>
      <c r="E191" s="2">
        <v>1093</v>
      </c>
      <c r="F191" s="2">
        <v>342</v>
      </c>
      <c r="G191" s="2">
        <v>0</v>
      </c>
      <c r="H191" s="2">
        <v>1331.9</v>
      </c>
      <c r="I191" s="2">
        <v>18949.900000000001</v>
      </c>
      <c r="J191" s="2">
        <v>2483.1999999999998</v>
      </c>
      <c r="K191" s="2">
        <v>1838.02</v>
      </c>
      <c r="L191" s="2">
        <v>1657.1800000000021</v>
      </c>
      <c r="M191" s="2">
        <v>5978.4000000000015</v>
      </c>
      <c r="N191" s="2">
        <v>12971.5</v>
      </c>
    </row>
    <row r="192" spans="1:14" x14ac:dyDescent="0.2">
      <c r="A192" s="4" t="s">
        <v>336</v>
      </c>
      <c r="B192" s="2" t="s">
        <v>337</v>
      </c>
      <c r="C192" s="13">
        <v>13775</v>
      </c>
      <c r="D192" s="2">
        <v>0</v>
      </c>
      <c r="E192" s="2">
        <v>859</v>
      </c>
      <c r="F192" s="2">
        <v>632.5</v>
      </c>
      <c r="G192" s="2">
        <v>0</v>
      </c>
      <c r="H192" s="2">
        <v>918.32</v>
      </c>
      <c r="I192" s="2">
        <v>16184.82</v>
      </c>
      <c r="J192" s="2">
        <v>1935.58</v>
      </c>
      <c r="K192" s="2">
        <v>1584.1</v>
      </c>
      <c r="L192" s="2">
        <v>7011.1399999999994</v>
      </c>
      <c r="M192" s="2">
        <v>10530.82</v>
      </c>
      <c r="N192" s="2">
        <v>5654</v>
      </c>
    </row>
    <row r="193" spans="1:14" x14ac:dyDescent="0.2">
      <c r="A193" s="4" t="s">
        <v>338</v>
      </c>
      <c r="B193" s="2" t="s">
        <v>339</v>
      </c>
      <c r="C193" s="13">
        <v>13775</v>
      </c>
      <c r="D193" s="2">
        <v>0</v>
      </c>
      <c r="E193" s="2">
        <v>859</v>
      </c>
      <c r="F193" s="2">
        <v>632.5</v>
      </c>
      <c r="G193" s="2">
        <v>0</v>
      </c>
      <c r="H193" s="2">
        <v>918.36</v>
      </c>
      <c r="I193" s="2">
        <v>16184.86</v>
      </c>
      <c r="J193" s="2">
        <v>1933</v>
      </c>
      <c r="K193" s="2">
        <v>1584.1</v>
      </c>
      <c r="L193" s="2">
        <v>2531.2600000000002</v>
      </c>
      <c r="M193" s="2">
        <v>6048.3600000000006</v>
      </c>
      <c r="N193" s="2">
        <v>10136.5</v>
      </c>
    </row>
    <row r="194" spans="1:14" x14ac:dyDescent="0.2">
      <c r="A194" s="4" t="s">
        <v>340</v>
      </c>
      <c r="B194" s="2" t="s">
        <v>341</v>
      </c>
      <c r="C194" s="13">
        <v>13775</v>
      </c>
      <c r="D194" s="2">
        <v>0</v>
      </c>
      <c r="E194" s="2">
        <v>859</v>
      </c>
      <c r="F194" s="2">
        <v>632.5</v>
      </c>
      <c r="G194" s="2">
        <v>0</v>
      </c>
      <c r="H194" s="2">
        <v>0</v>
      </c>
      <c r="I194" s="2">
        <v>15266.5</v>
      </c>
      <c r="J194" s="2">
        <v>1822.33</v>
      </c>
      <c r="K194" s="2">
        <v>1584.1</v>
      </c>
      <c r="L194" s="2">
        <v>3829.0699999999997</v>
      </c>
      <c r="M194" s="2">
        <v>7235.5</v>
      </c>
      <c r="N194" s="2">
        <v>8031</v>
      </c>
    </row>
    <row r="195" spans="1:14" x14ac:dyDescent="0.2">
      <c r="A195" s="4" t="s">
        <v>342</v>
      </c>
      <c r="B195" s="2" t="s">
        <v>343</v>
      </c>
      <c r="C195" s="13">
        <v>13775</v>
      </c>
      <c r="D195" s="2">
        <v>0</v>
      </c>
      <c r="E195" s="2">
        <v>859</v>
      </c>
      <c r="F195" s="2">
        <v>632.5</v>
      </c>
      <c r="G195" s="2">
        <v>0</v>
      </c>
      <c r="H195" s="2">
        <v>0</v>
      </c>
      <c r="I195" s="2">
        <v>15266.5</v>
      </c>
      <c r="J195" s="2">
        <v>1838.68</v>
      </c>
      <c r="K195" s="2">
        <v>1584.1</v>
      </c>
      <c r="L195" s="2">
        <v>1876.2200000000012</v>
      </c>
      <c r="M195" s="2">
        <v>5299.0000000000009</v>
      </c>
      <c r="N195" s="2">
        <v>9967.5</v>
      </c>
    </row>
    <row r="196" spans="1:14" x14ac:dyDescent="0.2">
      <c r="A196" s="4" t="s">
        <v>344</v>
      </c>
      <c r="B196" s="2" t="s">
        <v>345</v>
      </c>
      <c r="C196" s="13">
        <v>13775</v>
      </c>
      <c r="D196" s="2">
        <v>0</v>
      </c>
      <c r="E196" s="2">
        <v>859</v>
      </c>
      <c r="F196" s="2">
        <v>632.5</v>
      </c>
      <c r="G196" s="2">
        <v>0</v>
      </c>
      <c r="H196" s="2">
        <v>0</v>
      </c>
      <c r="I196" s="2">
        <v>15266.5</v>
      </c>
      <c r="J196" s="2">
        <v>1835.82</v>
      </c>
      <c r="K196" s="2">
        <v>1584.1</v>
      </c>
      <c r="L196" s="2">
        <v>4067.58</v>
      </c>
      <c r="M196" s="2">
        <v>7487.5</v>
      </c>
      <c r="N196" s="2">
        <v>7779</v>
      </c>
    </row>
    <row r="197" spans="1:14" x14ac:dyDescent="0.2">
      <c r="A197" s="4" t="s">
        <v>346</v>
      </c>
      <c r="B197" s="2" t="s">
        <v>347</v>
      </c>
      <c r="C197" s="13">
        <v>13775</v>
      </c>
      <c r="D197" s="2">
        <v>0</v>
      </c>
      <c r="E197" s="2">
        <v>859</v>
      </c>
      <c r="F197" s="2">
        <v>632.5</v>
      </c>
      <c r="G197" s="2">
        <v>0</v>
      </c>
      <c r="H197" s="2">
        <v>918.32</v>
      </c>
      <c r="I197" s="2">
        <v>16184.82</v>
      </c>
      <c r="J197" s="2">
        <v>1936.87</v>
      </c>
      <c r="K197" s="2">
        <v>1584.1</v>
      </c>
      <c r="L197" s="2">
        <v>1138.8500000000004</v>
      </c>
      <c r="M197" s="2">
        <v>4659.82</v>
      </c>
      <c r="N197" s="2">
        <v>11525</v>
      </c>
    </row>
    <row r="198" spans="1:14" x14ac:dyDescent="0.2">
      <c r="A198" s="4" t="s">
        <v>348</v>
      </c>
      <c r="B198" s="2" t="s">
        <v>349</v>
      </c>
      <c r="C198" s="13">
        <v>11929</v>
      </c>
      <c r="D198" s="2">
        <v>400</v>
      </c>
      <c r="E198" s="2">
        <v>737</v>
      </c>
      <c r="F198" s="2">
        <v>550</v>
      </c>
      <c r="G198" s="2">
        <v>0</v>
      </c>
      <c r="H198" s="2">
        <v>0</v>
      </c>
      <c r="I198" s="2">
        <v>13616</v>
      </c>
      <c r="J198" s="2">
        <v>1486.16</v>
      </c>
      <c r="K198" s="2">
        <v>1371.82</v>
      </c>
      <c r="L198" s="2">
        <v>119.52000000000044</v>
      </c>
      <c r="M198" s="2">
        <v>2977.5000000000005</v>
      </c>
      <c r="N198" s="2">
        <v>10638.5</v>
      </c>
    </row>
    <row r="199" spans="1:14" x14ac:dyDescent="0.2">
      <c r="A199" s="4" t="s">
        <v>350</v>
      </c>
      <c r="B199" s="2" t="s">
        <v>351</v>
      </c>
      <c r="C199" s="2">
        <v>11929</v>
      </c>
      <c r="D199" s="2">
        <v>200</v>
      </c>
      <c r="E199" s="2">
        <v>737</v>
      </c>
      <c r="F199" s="2">
        <v>550</v>
      </c>
      <c r="G199" s="2">
        <v>0</v>
      </c>
      <c r="H199" s="2">
        <v>0</v>
      </c>
      <c r="I199" s="2">
        <v>13416</v>
      </c>
      <c r="J199" s="2">
        <v>1443.44</v>
      </c>
      <c r="K199" s="2">
        <v>1371.82</v>
      </c>
      <c r="L199" s="2">
        <v>0.23999999999978172</v>
      </c>
      <c r="M199" s="2">
        <v>2815.5</v>
      </c>
      <c r="N199" s="2">
        <v>10600.5</v>
      </c>
    </row>
    <row r="200" spans="1:14" x14ac:dyDescent="0.2">
      <c r="A200" s="4" t="s">
        <v>354</v>
      </c>
      <c r="B200" s="13" t="s">
        <v>355</v>
      </c>
      <c r="C200" s="2">
        <v>13775</v>
      </c>
      <c r="D200" s="2">
        <v>0</v>
      </c>
      <c r="E200" s="2">
        <v>814.5</v>
      </c>
      <c r="F200" s="2">
        <v>716</v>
      </c>
      <c r="G200" s="2">
        <v>0</v>
      </c>
      <c r="H200" s="2">
        <v>0</v>
      </c>
      <c r="I200" s="2">
        <v>15305.5</v>
      </c>
      <c r="J200" s="2">
        <v>1713.47</v>
      </c>
      <c r="K200" s="2">
        <v>1584.1</v>
      </c>
      <c r="L200" s="2">
        <v>0.43000000000029104</v>
      </c>
      <c r="M200" s="2">
        <v>3298</v>
      </c>
      <c r="N200" s="2">
        <v>12007.5</v>
      </c>
    </row>
    <row r="201" spans="1:14" x14ac:dyDescent="0.2">
      <c r="A201" s="4" t="s">
        <v>356</v>
      </c>
      <c r="B201" s="13" t="s">
        <v>357</v>
      </c>
      <c r="C201" s="2">
        <v>7152.9</v>
      </c>
      <c r="D201" s="2">
        <v>0</v>
      </c>
      <c r="E201" s="2">
        <v>457.5</v>
      </c>
      <c r="F201" s="2">
        <v>418</v>
      </c>
      <c r="G201" s="2">
        <v>0</v>
      </c>
      <c r="H201" s="2">
        <v>0</v>
      </c>
      <c r="I201" s="2">
        <v>8028.4</v>
      </c>
      <c r="J201" s="2">
        <v>1003.76</v>
      </c>
      <c r="K201" s="2">
        <v>822.58</v>
      </c>
      <c r="L201" s="2">
        <v>5.9999999999490683E-2</v>
      </c>
      <c r="M201" s="2">
        <v>1826.3999999999996</v>
      </c>
      <c r="N201" s="2">
        <v>6202</v>
      </c>
    </row>
    <row r="202" spans="1:14" x14ac:dyDescent="0.2">
      <c r="A202" s="4" t="s">
        <v>486</v>
      </c>
      <c r="B202" s="13" t="s">
        <v>487</v>
      </c>
      <c r="C202" s="2">
        <v>7152.9</v>
      </c>
      <c r="D202" s="2">
        <v>0</v>
      </c>
      <c r="E202" s="2">
        <v>407.5</v>
      </c>
      <c r="F202" s="2">
        <v>358</v>
      </c>
      <c r="G202" s="2">
        <v>0</v>
      </c>
      <c r="H202" s="2">
        <v>0</v>
      </c>
      <c r="I202" s="2">
        <v>7918.4</v>
      </c>
      <c r="J202" s="2">
        <v>980.27</v>
      </c>
      <c r="K202" s="2">
        <v>822.58</v>
      </c>
      <c r="L202" s="2">
        <v>4.9999999999272404E-2</v>
      </c>
      <c r="M202" s="2">
        <v>1802.8999999999992</v>
      </c>
      <c r="N202" s="2">
        <v>6115.5</v>
      </c>
    </row>
    <row r="203" spans="1:14" s="12" customFormat="1" x14ac:dyDescent="0.2">
      <c r="A203" s="11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</row>
    <row r="205" spans="1:14" x14ac:dyDescent="0.2">
      <c r="A205" s="10" t="s">
        <v>358</v>
      </c>
    </row>
    <row r="206" spans="1:14" x14ac:dyDescent="0.2">
      <c r="A206" s="4" t="s">
        <v>359</v>
      </c>
      <c r="B206" s="2" t="s">
        <v>360</v>
      </c>
      <c r="C206" s="13">
        <v>14306</v>
      </c>
      <c r="D206" s="2">
        <v>0</v>
      </c>
      <c r="E206" s="2">
        <v>965.5</v>
      </c>
      <c r="F206" s="2">
        <v>760</v>
      </c>
      <c r="G206" s="2">
        <v>708.5</v>
      </c>
      <c r="H206" s="2">
        <v>0</v>
      </c>
      <c r="I206" s="2">
        <v>16740</v>
      </c>
      <c r="J206" s="2">
        <v>2153.42</v>
      </c>
      <c r="K206" s="2">
        <v>1645.16</v>
      </c>
      <c r="L206" s="2">
        <v>7089.42</v>
      </c>
      <c r="M206" s="2">
        <v>10888</v>
      </c>
      <c r="N206" s="2">
        <v>5852</v>
      </c>
    </row>
    <row r="207" spans="1:14" x14ac:dyDescent="0.2">
      <c r="A207" s="4" t="s">
        <v>361</v>
      </c>
      <c r="B207" s="2" t="s">
        <v>362</v>
      </c>
      <c r="C207" s="13">
        <v>11929</v>
      </c>
      <c r="D207" s="2">
        <v>200</v>
      </c>
      <c r="E207" s="2">
        <v>737</v>
      </c>
      <c r="F207" s="2">
        <v>565</v>
      </c>
      <c r="G207" s="2">
        <v>566.79999999999995</v>
      </c>
      <c r="H207" s="2">
        <v>0</v>
      </c>
      <c r="I207" s="2">
        <v>13997.8</v>
      </c>
      <c r="J207" s="2">
        <v>1567.7</v>
      </c>
      <c r="K207" s="2">
        <v>1371.82</v>
      </c>
      <c r="L207" s="2">
        <v>6314.2799999999988</v>
      </c>
      <c r="M207" s="2">
        <v>9253.7999999999993</v>
      </c>
      <c r="N207" s="2">
        <v>4744</v>
      </c>
    </row>
    <row r="208" spans="1:14" x14ac:dyDescent="0.2">
      <c r="A208" s="4" t="s">
        <v>363</v>
      </c>
      <c r="B208" s="2" t="s">
        <v>364</v>
      </c>
      <c r="C208" s="13">
        <v>14306</v>
      </c>
      <c r="D208" s="2">
        <v>0</v>
      </c>
      <c r="E208" s="2">
        <v>965.5</v>
      </c>
      <c r="F208" s="2">
        <v>760</v>
      </c>
      <c r="G208" s="2">
        <v>566.79999999999995</v>
      </c>
      <c r="H208" s="2">
        <v>0</v>
      </c>
      <c r="I208" s="2">
        <v>16598.3</v>
      </c>
      <c r="J208" s="2">
        <v>2123.15</v>
      </c>
      <c r="K208" s="2">
        <v>1645.16</v>
      </c>
      <c r="L208" s="2">
        <v>2143.489999999998</v>
      </c>
      <c r="M208" s="2">
        <v>5911.7999999999984</v>
      </c>
      <c r="N208" s="2">
        <v>10686.5</v>
      </c>
    </row>
    <row r="209" spans="1:14" x14ac:dyDescent="0.2">
      <c r="A209" s="4" t="s">
        <v>365</v>
      </c>
      <c r="B209" s="2" t="s">
        <v>366</v>
      </c>
      <c r="C209" s="13">
        <v>11929</v>
      </c>
      <c r="D209" s="2">
        <v>400</v>
      </c>
      <c r="E209" s="2">
        <v>737</v>
      </c>
      <c r="F209" s="2">
        <v>565</v>
      </c>
      <c r="G209" s="2">
        <v>425.1</v>
      </c>
      <c r="H209" s="2">
        <v>795.26</v>
      </c>
      <c r="I209" s="2">
        <v>14851.36</v>
      </c>
      <c r="J209" s="2">
        <v>1665.09</v>
      </c>
      <c r="K209" s="2">
        <v>1371.82</v>
      </c>
      <c r="L209" s="2">
        <v>3119.4500000000007</v>
      </c>
      <c r="M209" s="2">
        <v>6156.3600000000006</v>
      </c>
      <c r="N209" s="2">
        <v>8695</v>
      </c>
    </row>
    <row r="210" spans="1:14" x14ac:dyDescent="0.2">
      <c r="A210" s="4" t="s">
        <v>367</v>
      </c>
      <c r="B210" s="2" t="s">
        <v>368</v>
      </c>
      <c r="C210" s="13">
        <v>14306</v>
      </c>
      <c r="D210" s="2">
        <v>0</v>
      </c>
      <c r="E210" s="2">
        <v>965.5</v>
      </c>
      <c r="F210" s="2">
        <v>760</v>
      </c>
      <c r="G210" s="2">
        <v>425.1</v>
      </c>
      <c r="H210" s="2">
        <v>953.72</v>
      </c>
      <c r="I210" s="2">
        <v>17410.32</v>
      </c>
      <c r="J210" s="2">
        <v>2196.64</v>
      </c>
      <c r="K210" s="2">
        <v>1645.16</v>
      </c>
      <c r="L210" s="2">
        <v>5797.02</v>
      </c>
      <c r="M210" s="2">
        <v>9638.82</v>
      </c>
      <c r="N210" s="2">
        <v>7771.5</v>
      </c>
    </row>
    <row r="211" spans="1:14" x14ac:dyDescent="0.2">
      <c r="A211" s="4" t="s">
        <v>369</v>
      </c>
      <c r="B211" s="2" t="s">
        <v>370</v>
      </c>
      <c r="C211" s="13">
        <v>11929</v>
      </c>
      <c r="D211" s="2">
        <v>400</v>
      </c>
      <c r="E211" s="2">
        <v>737</v>
      </c>
      <c r="F211" s="2">
        <v>428.5</v>
      </c>
      <c r="G211" s="2">
        <v>283.39999999999998</v>
      </c>
      <c r="H211" s="2">
        <v>0</v>
      </c>
      <c r="I211" s="2">
        <v>13777.9</v>
      </c>
      <c r="J211" s="2">
        <v>1520.73</v>
      </c>
      <c r="K211" s="2">
        <v>1371.82</v>
      </c>
      <c r="L211" s="2">
        <v>9193.8499999999985</v>
      </c>
      <c r="M211" s="2">
        <v>12086.399999999998</v>
      </c>
      <c r="N211" s="2">
        <v>1691.5</v>
      </c>
    </row>
    <row r="212" spans="1:14" x14ac:dyDescent="0.2">
      <c r="A212" s="4" t="s">
        <v>371</v>
      </c>
      <c r="B212" s="2" t="s">
        <v>372</v>
      </c>
      <c r="C212" s="13">
        <v>11929</v>
      </c>
      <c r="D212" s="2">
        <v>200</v>
      </c>
      <c r="E212" s="2">
        <v>737</v>
      </c>
      <c r="F212" s="2">
        <v>565</v>
      </c>
      <c r="G212" s="2">
        <v>283.39999999999998</v>
      </c>
      <c r="H212" s="2">
        <v>0</v>
      </c>
      <c r="I212" s="2">
        <v>13714.4</v>
      </c>
      <c r="J212" s="2">
        <v>1507.17</v>
      </c>
      <c r="K212" s="2">
        <v>1371.82</v>
      </c>
      <c r="L212" s="2">
        <v>3423.41</v>
      </c>
      <c r="M212" s="2">
        <v>6302.4</v>
      </c>
      <c r="N212" s="2">
        <v>7412</v>
      </c>
    </row>
    <row r="213" spans="1:14" x14ac:dyDescent="0.2">
      <c r="A213" s="4" t="s">
        <v>373</v>
      </c>
      <c r="B213" s="2" t="s">
        <v>374</v>
      </c>
      <c r="C213" s="13">
        <v>14306</v>
      </c>
      <c r="D213" s="2">
        <v>0</v>
      </c>
      <c r="E213" s="2">
        <v>965.5</v>
      </c>
      <c r="F213" s="2">
        <v>760</v>
      </c>
      <c r="G213" s="2">
        <v>283.39999999999998</v>
      </c>
      <c r="H213" s="2">
        <v>0</v>
      </c>
      <c r="I213" s="2">
        <v>16314.9</v>
      </c>
      <c r="J213" s="2">
        <v>2062.61</v>
      </c>
      <c r="K213" s="2">
        <v>1645.16</v>
      </c>
      <c r="L213" s="2">
        <v>5743.1299999999992</v>
      </c>
      <c r="M213" s="2">
        <v>9450.9</v>
      </c>
      <c r="N213" s="2">
        <v>6864</v>
      </c>
    </row>
    <row r="214" spans="1:14" x14ac:dyDescent="0.2">
      <c r="A214" s="4" t="s">
        <v>375</v>
      </c>
      <c r="B214" s="2" t="s">
        <v>376</v>
      </c>
      <c r="C214" s="13">
        <v>14306</v>
      </c>
      <c r="D214" s="2">
        <v>0</v>
      </c>
      <c r="E214" s="2">
        <v>965.5</v>
      </c>
      <c r="F214" s="2">
        <v>760</v>
      </c>
      <c r="G214" s="2">
        <v>283.39999999999998</v>
      </c>
      <c r="H214" s="2">
        <v>0</v>
      </c>
      <c r="I214" s="2">
        <v>16314.9</v>
      </c>
      <c r="J214" s="2">
        <v>2062.61</v>
      </c>
      <c r="K214" s="2">
        <v>1645.16</v>
      </c>
      <c r="L214" s="2">
        <v>5187.1299999999992</v>
      </c>
      <c r="M214" s="2">
        <v>8894.9</v>
      </c>
      <c r="N214" s="2">
        <v>7420</v>
      </c>
    </row>
    <row r="215" spans="1:14" x14ac:dyDescent="0.2">
      <c r="A215" s="4" t="s">
        <v>377</v>
      </c>
      <c r="B215" s="2" t="s">
        <v>378</v>
      </c>
      <c r="C215" s="13">
        <v>14306</v>
      </c>
      <c r="D215" s="2">
        <v>0</v>
      </c>
      <c r="E215" s="2">
        <v>965.5</v>
      </c>
      <c r="F215" s="2">
        <v>760</v>
      </c>
      <c r="G215" s="2">
        <v>283.39999999999998</v>
      </c>
      <c r="H215" s="2">
        <v>0</v>
      </c>
      <c r="I215" s="2">
        <v>16314.9</v>
      </c>
      <c r="J215" s="2">
        <v>2062.61</v>
      </c>
      <c r="K215" s="2">
        <v>1645.16</v>
      </c>
      <c r="L215" s="2">
        <v>3798.6299999999992</v>
      </c>
      <c r="M215" s="2">
        <v>7506.4</v>
      </c>
      <c r="N215" s="2">
        <v>8808.5</v>
      </c>
    </row>
    <row r="216" spans="1:14" x14ac:dyDescent="0.2">
      <c r="A216" s="4" t="s">
        <v>379</v>
      </c>
      <c r="B216" s="2" t="s">
        <v>380</v>
      </c>
      <c r="C216" s="13">
        <v>14306</v>
      </c>
      <c r="D216" s="2">
        <v>0</v>
      </c>
      <c r="E216" s="2">
        <v>965.5</v>
      </c>
      <c r="F216" s="2">
        <v>760</v>
      </c>
      <c r="G216" s="2">
        <v>0</v>
      </c>
      <c r="H216" s="2">
        <v>957.72</v>
      </c>
      <c r="I216" s="2">
        <v>16989.22</v>
      </c>
      <c r="J216" s="2">
        <v>2110.9299999999998</v>
      </c>
      <c r="K216" s="2">
        <v>1645.16</v>
      </c>
      <c r="L216" s="2">
        <v>4254.630000000001</v>
      </c>
      <c r="M216" s="2">
        <v>8010.7200000000012</v>
      </c>
      <c r="N216" s="2">
        <v>8978.5</v>
      </c>
    </row>
    <row r="217" spans="1:14" x14ac:dyDescent="0.2">
      <c r="A217" s="4" t="s">
        <v>381</v>
      </c>
      <c r="B217" s="2" t="s">
        <v>382</v>
      </c>
      <c r="C217" s="13">
        <v>14306</v>
      </c>
      <c r="D217" s="2">
        <v>0</v>
      </c>
      <c r="E217" s="2">
        <v>965.5</v>
      </c>
      <c r="F217" s="2">
        <v>760</v>
      </c>
      <c r="G217" s="2">
        <v>0</v>
      </c>
      <c r="H217" s="2">
        <v>0</v>
      </c>
      <c r="I217" s="2">
        <v>16031.5</v>
      </c>
      <c r="J217" s="2">
        <v>2002.08</v>
      </c>
      <c r="K217" s="2">
        <v>1645.16</v>
      </c>
      <c r="L217" s="2">
        <v>143.26000000000022</v>
      </c>
      <c r="M217" s="2">
        <v>3790.5</v>
      </c>
      <c r="N217" s="2">
        <v>12241</v>
      </c>
    </row>
    <row r="218" spans="1:14" x14ac:dyDescent="0.2">
      <c r="A218" s="4" t="s">
        <v>383</v>
      </c>
      <c r="B218" s="2" t="s">
        <v>384</v>
      </c>
      <c r="C218" s="13">
        <v>14306</v>
      </c>
      <c r="D218" s="2">
        <v>0</v>
      </c>
      <c r="E218" s="2">
        <v>965.5</v>
      </c>
      <c r="F218" s="2">
        <v>760</v>
      </c>
      <c r="G218" s="2">
        <v>0</v>
      </c>
      <c r="H218" s="2">
        <v>957.72</v>
      </c>
      <c r="I218" s="2">
        <v>16989.22</v>
      </c>
      <c r="J218" s="2">
        <v>2110.9299999999998</v>
      </c>
      <c r="K218" s="2">
        <v>1645.16</v>
      </c>
      <c r="L218" s="2">
        <v>143.13000000000102</v>
      </c>
      <c r="M218" s="2">
        <v>3899.2200000000012</v>
      </c>
      <c r="N218" s="2">
        <v>13090</v>
      </c>
    </row>
    <row r="219" spans="1:14" x14ac:dyDescent="0.2">
      <c r="A219" s="4" t="s">
        <v>385</v>
      </c>
      <c r="B219" s="2" t="s">
        <v>386</v>
      </c>
      <c r="C219" s="13">
        <v>14306</v>
      </c>
      <c r="D219" s="2">
        <v>0</v>
      </c>
      <c r="E219" s="2">
        <v>965.5</v>
      </c>
      <c r="F219" s="2">
        <v>760</v>
      </c>
      <c r="G219" s="2">
        <v>0</v>
      </c>
      <c r="H219" s="2">
        <v>0</v>
      </c>
      <c r="I219" s="2">
        <v>16031.5</v>
      </c>
      <c r="J219" s="2">
        <v>2002.08</v>
      </c>
      <c r="K219" s="2">
        <v>1645.16</v>
      </c>
      <c r="L219" s="2">
        <v>1642.7600000000002</v>
      </c>
      <c r="M219" s="2">
        <v>5290</v>
      </c>
      <c r="N219" s="2">
        <v>10741.5</v>
      </c>
    </row>
    <row r="220" spans="1:14" x14ac:dyDescent="0.2">
      <c r="A220" s="4" t="s">
        <v>387</v>
      </c>
      <c r="B220" s="2" t="s">
        <v>388</v>
      </c>
      <c r="C220" s="13">
        <v>14306</v>
      </c>
      <c r="D220" s="2">
        <v>0</v>
      </c>
      <c r="E220" s="2">
        <v>965.5</v>
      </c>
      <c r="F220" s="2">
        <v>760</v>
      </c>
      <c r="G220" s="2">
        <v>0</v>
      </c>
      <c r="H220" s="2">
        <v>0</v>
      </c>
      <c r="I220" s="2">
        <v>16031.5</v>
      </c>
      <c r="J220" s="2">
        <v>2002.08</v>
      </c>
      <c r="K220" s="2">
        <v>1645.16</v>
      </c>
      <c r="L220" s="2">
        <v>5392.76</v>
      </c>
      <c r="M220" s="2">
        <v>9040</v>
      </c>
      <c r="N220" s="2">
        <v>6991.5</v>
      </c>
    </row>
    <row r="221" spans="1:14" x14ac:dyDescent="0.2">
      <c r="A221" s="4" t="s">
        <v>389</v>
      </c>
      <c r="B221" s="2" t="s">
        <v>390</v>
      </c>
      <c r="C221" s="13">
        <v>14306</v>
      </c>
      <c r="D221" s="2">
        <v>0</v>
      </c>
      <c r="E221" s="2">
        <v>965.5</v>
      </c>
      <c r="F221" s="2">
        <v>760</v>
      </c>
      <c r="G221" s="2">
        <v>0</v>
      </c>
      <c r="H221" s="2">
        <v>0</v>
      </c>
      <c r="I221" s="2">
        <v>16031.5</v>
      </c>
      <c r="J221" s="2">
        <v>2002.08</v>
      </c>
      <c r="K221" s="2">
        <v>1645.16</v>
      </c>
      <c r="L221" s="2">
        <v>1370.2600000000002</v>
      </c>
      <c r="M221" s="2">
        <v>5017.5</v>
      </c>
      <c r="N221" s="2">
        <v>11014</v>
      </c>
    </row>
    <row r="222" spans="1:14" x14ac:dyDescent="0.2">
      <c r="A222" s="4" t="s">
        <v>391</v>
      </c>
      <c r="B222" s="2" t="s">
        <v>392</v>
      </c>
      <c r="C222" s="13">
        <v>14306</v>
      </c>
      <c r="D222" s="2">
        <v>0</v>
      </c>
      <c r="E222" s="2">
        <v>965.5</v>
      </c>
      <c r="F222" s="2">
        <v>555</v>
      </c>
      <c r="G222" s="2">
        <v>0</v>
      </c>
      <c r="H222" s="2">
        <v>953.72</v>
      </c>
      <c r="I222" s="2">
        <v>16780.22</v>
      </c>
      <c r="J222" s="2">
        <v>2066.29</v>
      </c>
      <c r="K222" s="2">
        <v>1645.16</v>
      </c>
      <c r="L222" s="2">
        <v>0.27000000000043656</v>
      </c>
      <c r="M222" s="2">
        <v>3711.7200000000003</v>
      </c>
      <c r="N222" s="2">
        <v>13068.5</v>
      </c>
    </row>
    <row r="223" spans="1:14" x14ac:dyDescent="0.2">
      <c r="A223" s="4" t="s">
        <v>393</v>
      </c>
      <c r="B223" s="2" t="s">
        <v>394</v>
      </c>
      <c r="C223" s="13">
        <v>14306</v>
      </c>
      <c r="D223" s="2">
        <v>0</v>
      </c>
      <c r="E223" s="2">
        <v>965.5</v>
      </c>
      <c r="F223" s="2">
        <v>760</v>
      </c>
      <c r="G223" s="2">
        <v>0</v>
      </c>
      <c r="H223" s="2">
        <v>0</v>
      </c>
      <c r="I223" s="2">
        <v>16031.5</v>
      </c>
      <c r="J223" s="2">
        <v>2002.08</v>
      </c>
      <c r="K223" s="2">
        <v>1645.16</v>
      </c>
      <c r="L223" s="2">
        <v>0.26000000000021828</v>
      </c>
      <c r="M223" s="2">
        <v>3647.5</v>
      </c>
      <c r="N223" s="2">
        <v>12384</v>
      </c>
    </row>
    <row r="224" spans="1:14" x14ac:dyDescent="0.2">
      <c r="A224" s="4" t="s">
        <v>395</v>
      </c>
      <c r="B224" s="2" t="s">
        <v>396</v>
      </c>
      <c r="C224" s="13">
        <v>14306</v>
      </c>
      <c r="D224" s="2">
        <v>0</v>
      </c>
      <c r="E224" s="2">
        <v>965.5</v>
      </c>
      <c r="F224" s="2">
        <v>510</v>
      </c>
      <c r="G224" s="2">
        <v>0</v>
      </c>
      <c r="H224" s="2">
        <v>953.72</v>
      </c>
      <c r="I224" s="2">
        <v>16735.22</v>
      </c>
      <c r="J224" s="2">
        <v>2062.44</v>
      </c>
      <c r="K224" s="2">
        <v>1645.16</v>
      </c>
      <c r="L224" s="2">
        <v>116.1200000000008</v>
      </c>
      <c r="M224" s="2">
        <v>3823.7200000000012</v>
      </c>
      <c r="N224" s="2">
        <v>12911.5</v>
      </c>
    </row>
    <row r="225" spans="1:14" x14ac:dyDescent="0.2">
      <c r="A225" s="4" t="s">
        <v>397</v>
      </c>
      <c r="B225" s="2" t="s">
        <v>398</v>
      </c>
      <c r="C225" s="13">
        <v>14306</v>
      </c>
      <c r="D225" s="2">
        <v>0</v>
      </c>
      <c r="E225" s="2">
        <v>965.5</v>
      </c>
      <c r="F225" s="2">
        <v>342</v>
      </c>
      <c r="G225" s="2">
        <v>0</v>
      </c>
      <c r="H225" s="2">
        <v>0</v>
      </c>
      <c r="I225" s="2">
        <v>15613.5</v>
      </c>
      <c r="J225" s="2">
        <v>1912.8</v>
      </c>
      <c r="K225" s="2">
        <v>1645.16</v>
      </c>
      <c r="L225" s="2">
        <v>4.0000000000873115E-2</v>
      </c>
      <c r="M225" s="2">
        <v>3558.0000000000009</v>
      </c>
      <c r="N225" s="2">
        <v>12055.5</v>
      </c>
    </row>
    <row r="226" spans="1:14" x14ac:dyDescent="0.2">
      <c r="A226" s="4" t="s">
        <v>399</v>
      </c>
      <c r="B226" s="2" t="s">
        <v>400</v>
      </c>
      <c r="C226" s="13">
        <v>14306</v>
      </c>
      <c r="D226" s="2">
        <v>0</v>
      </c>
      <c r="E226" s="2">
        <v>965.5</v>
      </c>
      <c r="F226" s="2">
        <v>760</v>
      </c>
      <c r="G226" s="2">
        <v>0</v>
      </c>
      <c r="H226" s="2">
        <v>0</v>
      </c>
      <c r="I226" s="2">
        <v>16031.5</v>
      </c>
      <c r="J226" s="2">
        <v>2002.08</v>
      </c>
      <c r="K226" s="2">
        <v>1645.16</v>
      </c>
      <c r="L226" s="2">
        <v>0.26000000000021828</v>
      </c>
      <c r="M226" s="2">
        <v>3647.5</v>
      </c>
      <c r="N226" s="2">
        <v>12384</v>
      </c>
    </row>
    <row r="227" spans="1:14" x14ac:dyDescent="0.2">
      <c r="A227" s="4" t="s">
        <v>401</v>
      </c>
      <c r="B227" s="2" t="s">
        <v>402</v>
      </c>
      <c r="C227" s="13">
        <v>14306</v>
      </c>
      <c r="D227" s="2">
        <v>0</v>
      </c>
      <c r="E227" s="2">
        <v>965.5</v>
      </c>
      <c r="F227" s="2">
        <v>760</v>
      </c>
      <c r="G227" s="2">
        <v>0</v>
      </c>
      <c r="H227" s="2">
        <v>0</v>
      </c>
      <c r="I227" s="2">
        <v>16031.5</v>
      </c>
      <c r="J227" s="2">
        <v>2002.08</v>
      </c>
      <c r="K227" s="2">
        <v>1645.16</v>
      </c>
      <c r="L227" s="2">
        <v>143.26000000000022</v>
      </c>
      <c r="M227" s="2">
        <v>3790.5</v>
      </c>
      <c r="N227" s="2">
        <v>12241</v>
      </c>
    </row>
    <row r="228" spans="1:14" x14ac:dyDescent="0.2">
      <c r="A228" s="4" t="s">
        <v>403</v>
      </c>
      <c r="B228" s="2" t="s">
        <v>404</v>
      </c>
      <c r="C228" s="2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476.87</v>
      </c>
      <c r="I228" s="2">
        <v>16533.87</v>
      </c>
      <c r="J228" s="2">
        <v>2058.5300000000002</v>
      </c>
      <c r="K228" s="2">
        <v>1645.2</v>
      </c>
      <c r="L228" s="2">
        <v>-0.36000000000058208</v>
      </c>
      <c r="M228" s="2">
        <v>3703.37</v>
      </c>
      <c r="N228" s="2">
        <v>12830.5</v>
      </c>
    </row>
    <row r="229" spans="1:14" x14ac:dyDescent="0.2">
      <c r="A229" s="4" t="s">
        <v>405</v>
      </c>
      <c r="B229" s="2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0</v>
      </c>
      <c r="I229" s="2">
        <v>16057</v>
      </c>
      <c r="J229" s="2">
        <v>2007.52</v>
      </c>
      <c r="K229" s="2">
        <v>1645.16</v>
      </c>
      <c r="L229" s="2">
        <v>0.31999999999970896</v>
      </c>
      <c r="M229" s="2">
        <v>3653</v>
      </c>
      <c r="N229" s="2">
        <v>12404</v>
      </c>
    </row>
    <row r="230" spans="1:14" s="12" customFormat="1" x14ac:dyDescent="0.2">
      <c r="A230" s="11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</row>
    <row r="232" spans="1:14" x14ac:dyDescent="0.2">
      <c r="A232" s="10" t="s">
        <v>407</v>
      </c>
    </row>
    <row r="233" spans="1:14" x14ac:dyDescent="0.2">
      <c r="A233" s="4" t="s">
        <v>408</v>
      </c>
      <c r="B233" s="2" t="s">
        <v>409</v>
      </c>
      <c r="C233" s="13">
        <v>14306</v>
      </c>
      <c r="D233" s="2">
        <v>0</v>
      </c>
      <c r="E233" s="2">
        <v>965</v>
      </c>
      <c r="F233" s="2">
        <v>760</v>
      </c>
      <c r="G233" s="2">
        <v>708.5</v>
      </c>
      <c r="H233" s="2">
        <v>0</v>
      </c>
      <c r="I233" s="2">
        <v>16739.5</v>
      </c>
      <c r="J233" s="2">
        <v>2147.65</v>
      </c>
      <c r="K233" s="2">
        <v>1645.16</v>
      </c>
      <c r="L233" s="2">
        <v>6998.1899999999987</v>
      </c>
      <c r="M233" s="2">
        <v>10791</v>
      </c>
      <c r="N233" s="2">
        <v>5948.5</v>
      </c>
    </row>
    <row r="234" spans="1:14" x14ac:dyDescent="0.2">
      <c r="A234" s="4" t="s">
        <v>410</v>
      </c>
      <c r="B234" s="2" t="s">
        <v>411</v>
      </c>
      <c r="C234" s="13">
        <v>11929</v>
      </c>
      <c r="D234" s="2">
        <v>0</v>
      </c>
      <c r="E234" s="2">
        <v>737</v>
      </c>
      <c r="F234" s="2">
        <v>565</v>
      </c>
      <c r="G234" s="2">
        <v>566.79999999999995</v>
      </c>
      <c r="H234" s="2">
        <v>795.26</v>
      </c>
      <c r="I234" s="2">
        <v>14593.06</v>
      </c>
      <c r="J234" s="2">
        <v>1609.92</v>
      </c>
      <c r="K234" s="2">
        <v>1371.82</v>
      </c>
      <c r="L234" s="2">
        <v>119.31999999999971</v>
      </c>
      <c r="M234" s="2">
        <v>3101.0599999999995</v>
      </c>
      <c r="N234" s="2">
        <v>11492</v>
      </c>
    </row>
    <row r="235" spans="1:14" x14ac:dyDescent="0.2">
      <c r="A235" s="4" t="s">
        <v>412</v>
      </c>
      <c r="B235" s="2" t="s">
        <v>413</v>
      </c>
      <c r="C235" s="13">
        <v>14306</v>
      </c>
      <c r="D235" s="2">
        <v>0</v>
      </c>
      <c r="E235" s="2">
        <v>965.5</v>
      </c>
      <c r="F235" s="2">
        <v>760</v>
      </c>
      <c r="G235" s="2">
        <v>566.79999999999995</v>
      </c>
      <c r="H235" s="2">
        <v>953.72</v>
      </c>
      <c r="I235" s="2">
        <v>17552.02</v>
      </c>
      <c r="J235" s="2">
        <v>2231.15</v>
      </c>
      <c r="K235" s="2">
        <v>1645.16</v>
      </c>
      <c r="L235" s="2">
        <v>143.20999999999913</v>
      </c>
      <c r="M235" s="2">
        <v>4019.5199999999995</v>
      </c>
      <c r="N235" s="2">
        <v>13532.5</v>
      </c>
    </row>
    <row r="236" spans="1:14" x14ac:dyDescent="0.2">
      <c r="A236" s="4" t="s">
        <v>414</v>
      </c>
      <c r="B236" s="2" t="s">
        <v>415</v>
      </c>
      <c r="C236" s="13">
        <v>14306</v>
      </c>
      <c r="D236" s="2">
        <v>0</v>
      </c>
      <c r="E236" s="2">
        <v>965.5</v>
      </c>
      <c r="F236" s="2">
        <v>760</v>
      </c>
      <c r="G236" s="2">
        <v>283.39999999999998</v>
      </c>
      <c r="H236" s="2">
        <v>0</v>
      </c>
      <c r="I236" s="2">
        <v>16314.9</v>
      </c>
      <c r="J236" s="2">
        <v>2062.61</v>
      </c>
      <c r="K236" s="2">
        <v>1645.16</v>
      </c>
      <c r="L236" s="2">
        <v>4261.6299999999992</v>
      </c>
      <c r="M236" s="2">
        <v>7969.4</v>
      </c>
      <c r="N236" s="2">
        <v>8345.5</v>
      </c>
    </row>
    <row r="237" spans="1:14" x14ac:dyDescent="0.2">
      <c r="A237" s="4" t="s">
        <v>416</v>
      </c>
      <c r="B237" s="2" t="s">
        <v>417</v>
      </c>
      <c r="C237" s="13">
        <v>15255</v>
      </c>
      <c r="D237" s="2">
        <v>0</v>
      </c>
      <c r="E237" s="2">
        <v>1046</v>
      </c>
      <c r="F237" s="2">
        <v>886</v>
      </c>
      <c r="G237" s="2">
        <v>283.39999999999998</v>
      </c>
      <c r="H237" s="2">
        <v>1017</v>
      </c>
      <c r="I237" s="2">
        <v>18487.400000000001</v>
      </c>
      <c r="J237" s="2">
        <v>2430.9899999999998</v>
      </c>
      <c r="K237" s="2">
        <v>1754.32</v>
      </c>
      <c r="L237" s="2">
        <v>7054.090000000002</v>
      </c>
      <c r="M237" s="2">
        <v>11239.400000000001</v>
      </c>
      <c r="N237" s="2">
        <v>7248</v>
      </c>
    </row>
    <row r="238" spans="1:14" x14ac:dyDescent="0.2">
      <c r="A238" s="4" t="s">
        <v>418</v>
      </c>
      <c r="B238" s="2" t="s">
        <v>419</v>
      </c>
      <c r="C238" s="13">
        <v>14306</v>
      </c>
      <c r="D238" s="2">
        <v>0</v>
      </c>
      <c r="E238" s="2">
        <v>965.5</v>
      </c>
      <c r="F238" s="2">
        <v>760</v>
      </c>
      <c r="G238" s="2">
        <v>283.39999999999998</v>
      </c>
      <c r="H238" s="2">
        <v>0</v>
      </c>
      <c r="I238" s="2">
        <v>16314.9</v>
      </c>
      <c r="J238" s="2">
        <v>2062.61</v>
      </c>
      <c r="K238" s="2">
        <v>1645.16</v>
      </c>
      <c r="L238" s="2">
        <v>3821.6299999999992</v>
      </c>
      <c r="M238" s="2">
        <v>7529.4</v>
      </c>
      <c r="N238" s="2">
        <v>8785.5</v>
      </c>
    </row>
    <row r="239" spans="1:14" x14ac:dyDescent="0.2">
      <c r="A239" s="4" t="s">
        <v>420</v>
      </c>
      <c r="B239" s="2" t="s">
        <v>421</v>
      </c>
      <c r="C239" s="13">
        <v>14306</v>
      </c>
      <c r="D239" s="2">
        <v>0</v>
      </c>
      <c r="E239" s="2">
        <v>965.5</v>
      </c>
      <c r="F239" s="2">
        <v>760</v>
      </c>
      <c r="G239" s="2">
        <v>283.39999999999998</v>
      </c>
      <c r="H239" s="2">
        <v>0</v>
      </c>
      <c r="I239" s="2">
        <v>16314.9</v>
      </c>
      <c r="J239" s="2">
        <v>2062.61</v>
      </c>
      <c r="K239" s="2">
        <v>1645.16</v>
      </c>
      <c r="L239" s="2">
        <v>143.1299999999992</v>
      </c>
      <c r="M239" s="2">
        <v>3850.8999999999996</v>
      </c>
      <c r="N239" s="2">
        <v>12464</v>
      </c>
    </row>
    <row r="240" spans="1:14" x14ac:dyDescent="0.2">
      <c r="A240" s="4" t="s">
        <v>422</v>
      </c>
      <c r="B240" s="2" t="s">
        <v>423</v>
      </c>
      <c r="C240" s="13">
        <v>14306</v>
      </c>
      <c r="D240" s="2">
        <v>0</v>
      </c>
      <c r="E240" s="2">
        <v>965.5</v>
      </c>
      <c r="F240" s="2">
        <v>760</v>
      </c>
      <c r="G240" s="2">
        <v>283.39999999999998</v>
      </c>
      <c r="H240" s="2">
        <v>0</v>
      </c>
      <c r="I240" s="2">
        <v>16314.9</v>
      </c>
      <c r="J240" s="2">
        <v>2062.61</v>
      </c>
      <c r="K240" s="2">
        <v>1645.16</v>
      </c>
      <c r="L240" s="2">
        <v>8054.6299999999992</v>
      </c>
      <c r="M240" s="2">
        <v>11762.4</v>
      </c>
      <c r="N240" s="2">
        <v>4552.5</v>
      </c>
    </row>
    <row r="241" spans="1:14" x14ac:dyDescent="0.2">
      <c r="A241" s="4" t="s">
        <v>424</v>
      </c>
      <c r="B241" s="2" t="s">
        <v>425</v>
      </c>
      <c r="C241" s="13">
        <v>13795</v>
      </c>
      <c r="D241" s="2">
        <v>0</v>
      </c>
      <c r="E241" s="2">
        <v>784</v>
      </c>
      <c r="F241" s="2">
        <v>499</v>
      </c>
      <c r="G241" s="2">
        <v>283.39999999999998</v>
      </c>
      <c r="H241" s="2">
        <v>0</v>
      </c>
      <c r="I241" s="2">
        <v>15361.4</v>
      </c>
      <c r="J241" s="2">
        <v>1363.12</v>
      </c>
      <c r="K241" s="2">
        <v>1315.8</v>
      </c>
      <c r="L241" s="2">
        <v>2353.4799999999996</v>
      </c>
      <c r="M241" s="2">
        <v>5032.3999999999996</v>
      </c>
      <c r="N241" s="2">
        <v>10329</v>
      </c>
    </row>
    <row r="242" spans="1:14" x14ac:dyDescent="0.2">
      <c r="A242" s="4" t="s">
        <v>426</v>
      </c>
      <c r="B242" s="2" t="s">
        <v>427</v>
      </c>
      <c r="C242" s="13">
        <v>14306</v>
      </c>
      <c r="D242" s="2">
        <v>0</v>
      </c>
      <c r="E242" s="2">
        <v>965.5</v>
      </c>
      <c r="F242" s="2">
        <v>760</v>
      </c>
      <c r="G242" s="2">
        <v>283.39999999999998</v>
      </c>
      <c r="H242" s="2">
        <v>0</v>
      </c>
      <c r="I242" s="2">
        <v>16314.9</v>
      </c>
      <c r="J242" s="2">
        <v>2062.61</v>
      </c>
      <c r="K242" s="2">
        <v>1645.16</v>
      </c>
      <c r="L242" s="2">
        <v>5109.1299999999992</v>
      </c>
      <c r="M242" s="2">
        <v>8816.9</v>
      </c>
      <c r="N242" s="2">
        <v>7498</v>
      </c>
    </row>
    <row r="243" spans="1:14" x14ac:dyDescent="0.2">
      <c r="A243" s="4" t="s">
        <v>428</v>
      </c>
      <c r="B243" s="2" t="s">
        <v>429</v>
      </c>
      <c r="C243" s="13">
        <v>14306</v>
      </c>
      <c r="D243" s="2">
        <v>0</v>
      </c>
      <c r="E243" s="2">
        <v>965.5</v>
      </c>
      <c r="F243" s="2">
        <v>760</v>
      </c>
      <c r="G243" s="2">
        <v>283.39999999999998</v>
      </c>
      <c r="H243" s="2">
        <v>0</v>
      </c>
      <c r="I243" s="2">
        <v>16314.9</v>
      </c>
      <c r="J243" s="2">
        <v>2062.61</v>
      </c>
      <c r="K243" s="2">
        <v>1645.16</v>
      </c>
      <c r="L243" s="2">
        <v>5931.1299999999992</v>
      </c>
      <c r="M243" s="2">
        <v>9638.9</v>
      </c>
      <c r="N243" s="2">
        <v>6676</v>
      </c>
    </row>
    <row r="244" spans="1:14" x14ac:dyDescent="0.2">
      <c r="A244" s="4" t="s">
        <v>430</v>
      </c>
      <c r="B244" s="2" t="s">
        <v>431</v>
      </c>
      <c r="C244" s="13">
        <v>14306</v>
      </c>
      <c r="D244" s="2">
        <v>0</v>
      </c>
      <c r="E244" s="2">
        <v>965.5</v>
      </c>
      <c r="F244" s="2">
        <v>760</v>
      </c>
      <c r="G244" s="2">
        <v>283.39999999999998</v>
      </c>
      <c r="H244" s="2">
        <v>0</v>
      </c>
      <c r="I244" s="2">
        <v>16314.9</v>
      </c>
      <c r="J244" s="2">
        <v>2062.61</v>
      </c>
      <c r="K244" s="2">
        <v>1645.16</v>
      </c>
      <c r="L244" s="2">
        <v>7285.1299999999992</v>
      </c>
      <c r="M244" s="2">
        <v>10992.9</v>
      </c>
      <c r="N244" s="2">
        <v>5322</v>
      </c>
    </row>
    <row r="245" spans="1:14" x14ac:dyDescent="0.2">
      <c r="A245" s="4" t="s">
        <v>432</v>
      </c>
      <c r="B245" s="2" t="s">
        <v>433</v>
      </c>
      <c r="C245" s="13">
        <v>14937</v>
      </c>
      <c r="D245" s="2">
        <v>0</v>
      </c>
      <c r="E245" s="2">
        <v>834.5</v>
      </c>
      <c r="F245" s="2">
        <v>674.5</v>
      </c>
      <c r="G245" s="2">
        <v>283.39999999999998</v>
      </c>
      <c r="H245" s="2">
        <v>0</v>
      </c>
      <c r="I245" s="2">
        <v>16729.400000000001</v>
      </c>
      <c r="J245" s="2">
        <v>2151.14</v>
      </c>
      <c r="K245" s="2">
        <v>1717.72</v>
      </c>
      <c r="L245" s="2">
        <v>1584.0400000000009</v>
      </c>
      <c r="M245" s="2">
        <v>5452.9000000000005</v>
      </c>
      <c r="N245" s="2">
        <v>11276.5</v>
      </c>
    </row>
    <row r="246" spans="1:14" x14ac:dyDescent="0.2">
      <c r="A246" s="4" t="s">
        <v>434</v>
      </c>
      <c r="B246" s="2" t="s">
        <v>435</v>
      </c>
      <c r="C246" s="13">
        <v>14306</v>
      </c>
      <c r="D246" s="2">
        <v>0</v>
      </c>
      <c r="E246" s="2">
        <v>965.5</v>
      </c>
      <c r="F246" s="2">
        <v>760</v>
      </c>
      <c r="G246" s="2">
        <v>283.39999999999998</v>
      </c>
      <c r="H246" s="2">
        <v>0</v>
      </c>
      <c r="I246" s="2">
        <v>16314.9</v>
      </c>
      <c r="J246" s="2">
        <v>2062.61</v>
      </c>
      <c r="K246" s="2">
        <v>1645.16</v>
      </c>
      <c r="L246" s="2">
        <v>2356.1299999999992</v>
      </c>
      <c r="M246" s="2">
        <v>6063.9</v>
      </c>
      <c r="N246" s="2">
        <v>10251</v>
      </c>
    </row>
    <row r="247" spans="1:14" x14ac:dyDescent="0.2">
      <c r="A247" s="4" t="s">
        <v>436</v>
      </c>
      <c r="B247" s="2" t="s">
        <v>437</v>
      </c>
      <c r="C247" s="13">
        <v>14306</v>
      </c>
      <c r="D247" s="2">
        <v>0</v>
      </c>
      <c r="E247" s="2">
        <v>965.5</v>
      </c>
      <c r="F247" s="2">
        <v>760</v>
      </c>
      <c r="G247" s="2">
        <v>0</v>
      </c>
      <c r="H247" s="2">
        <v>953.72</v>
      </c>
      <c r="I247" s="2">
        <v>16985.22</v>
      </c>
      <c r="J247" s="2">
        <v>2110.08</v>
      </c>
      <c r="K247" s="2">
        <v>1645.16</v>
      </c>
      <c r="L247" s="2">
        <v>8710.9800000000014</v>
      </c>
      <c r="M247" s="2">
        <v>12466.220000000001</v>
      </c>
      <c r="N247" s="2">
        <v>4519</v>
      </c>
    </row>
    <row r="248" spans="1:14" x14ac:dyDescent="0.2">
      <c r="A248" s="4" t="s">
        <v>438</v>
      </c>
      <c r="B248" s="2" t="s">
        <v>439</v>
      </c>
      <c r="C248" s="2">
        <v>15983</v>
      </c>
      <c r="D248" s="2">
        <v>0</v>
      </c>
      <c r="E248" s="2">
        <v>938.5</v>
      </c>
      <c r="F248" s="2">
        <v>699</v>
      </c>
      <c r="G248" s="2">
        <v>0</v>
      </c>
      <c r="H248" s="2">
        <v>3551.8</v>
      </c>
      <c r="I248" s="2">
        <v>21172.3</v>
      </c>
      <c r="J248" s="2">
        <v>2795.87</v>
      </c>
      <c r="K248" s="2">
        <v>1838.06</v>
      </c>
      <c r="L248" s="2">
        <v>8827.869999999999</v>
      </c>
      <c r="M248" s="2">
        <v>13461.8</v>
      </c>
      <c r="N248" s="2">
        <v>7710.5</v>
      </c>
    </row>
    <row r="249" spans="1:14" x14ac:dyDescent="0.2">
      <c r="A249" s="4" t="s">
        <v>440</v>
      </c>
      <c r="B249" s="2" t="s">
        <v>441</v>
      </c>
      <c r="C249" s="13">
        <v>14306</v>
      </c>
      <c r="D249" s="2">
        <v>0</v>
      </c>
      <c r="E249" s="2">
        <v>965.5</v>
      </c>
      <c r="F249" s="2">
        <v>760</v>
      </c>
      <c r="G249" s="2">
        <v>0</v>
      </c>
      <c r="H249" s="2">
        <v>953.72</v>
      </c>
      <c r="I249" s="2">
        <v>16985.22</v>
      </c>
      <c r="J249" s="2">
        <v>2110.08</v>
      </c>
      <c r="K249" s="2">
        <v>1645.16</v>
      </c>
      <c r="L249" s="2">
        <v>142.98000000000138</v>
      </c>
      <c r="M249" s="2">
        <v>3898.2200000000012</v>
      </c>
      <c r="N249" s="2">
        <v>13087</v>
      </c>
    </row>
    <row r="250" spans="1:14" x14ac:dyDescent="0.2">
      <c r="A250" s="4" t="s">
        <v>442</v>
      </c>
      <c r="B250" s="2" t="s">
        <v>443</v>
      </c>
      <c r="C250" s="13">
        <v>14306</v>
      </c>
      <c r="D250" s="2">
        <v>0</v>
      </c>
      <c r="E250" s="2">
        <v>965.5</v>
      </c>
      <c r="F250" s="2">
        <v>760</v>
      </c>
      <c r="G250" s="2">
        <v>0</v>
      </c>
      <c r="H250" s="2">
        <v>953.72</v>
      </c>
      <c r="I250" s="2">
        <v>16985.22</v>
      </c>
      <c r="J250" s="2">
        <v>2110.08</v>
      </c>
      <c r="K250" s="2">
        <v>1645.16</v>
      </c>
      <c r="L250" s="2">
        <v>142.98000000000138</v>
      </c>
      <c r="M250" s="2">
        <v>3898.2200000000012</v>
      </c>
      <c r="N250" s="2">
        <v>13087</v>
      </c>
    </row>
    <row r="251" spans="1:14" x14ac:dyDescent="0.2">
      <c r="A251" s="4" t="s">
        <v>444</v>
      </c>
      <c r="B251" s="2" t="s">
        <v>445</v>
      </c>
      <c r="C251" s="13">
        <v>14306</v>
      </c>
      <c r="D251" s="2">
        <v>0</v>
      </c>
      <c r="E251" s="2">
        <v>965.5</v>
      </c>
      <c r="F251" s="2">
        <v>760</v>
      </c>
      <c r="G251" s="2">
        <v>0</v>
      </c>
      <c r="H251" s="2">
        <v>0</v>
      </c>
      <c r="I251" s="2">
        <v>16031.5</v>
      </c>
      <c r="J251" s="2">
        <v>2002.08</v>
      </c>
      <c r="K251" s="2">
        <v>1645.16</v>
      </c>
      <c r="L251" s="2">
        <v>3427.26</v>
      </c>
      <c r="M251" s="2">
        <v>7074.5</v>
      </c>
      <c r="N251" s="2">
        <v>8957</v>
      </c>
    </row>
    <row r="252" spans="1:14" x14ac:dyDescent="0.2">
      <c r="A252" s="4" t="s">
        <v>446</v>
      </c>
      <c r="B252" s="2" t="s">
        <v>447</v>
      </c>
      <c r="C252" s="13">
        <v>14306</v>
      </c>
      <c r="D252" s="2">
        <v>0</v>
      </c>
      <c r="E252" s="2">
        <v>965.5</v>
      </c>
      <c r="F252" s="2">
        <v>760</v>
      </c>
      <c r="G252" s="2">
        <v>0</v>
      </c>
      <c r="H252" s="2">
        <v>0</v>
      </c>
      <c r="I252" s="2">
        <v>16031.5</v>
      </c>
      <c r="J252" s="2">
        <v>1998.82</v>
      </c>
      <c r="K252" s="2">
        <v>1645.16</v>
      </c>
      <c r="L252" s="2">
        <v>158.52000000000044</v>
      </c>
      <c r="M252" s="2">
        <v>3802.5000000000005</v>
      </c>
      <c r="N252" s="2">
        <v>12229</v>
      </c>
    </row>
    <row r="253" spans="1:14" x14ac:dyDescent="0.2">
      <c r="A253" s="4" t="s">
        <v>448</v>
      </c>
      <c r="B253" s="2" t="s">
        <v>449</v>
      </c>
      <c r="C253" s="13">
        <v>11929</v>
      </c>
      <c r="D253" s="2">
        <v>0</v>
      </c>
      <c r="E253" s="2">
        <v>737</v>
      </c>
      <c r="F253" s="2">
        <v>385</v>
      </c>
      <c r="G253" s="2">
        <v>0</v>
      </c>
      <c r="H253" s="2">
        <v>795.26</v>
      </c>
      <c r="I253" s="2">
        <v>13846.26</v>
      </c>
      <c r="J253" s="2">
        <v>1452.7</v>
      </c>
      <c r="K253" s="2">
        <v>1371.82</v>
      </c>
      <c r="L253" s="2">
        <v>119.73999999999978</v>
      </c>
      <c r="M253" s="2">
        <v>2944.2599999999998</v>
      </c>
      <c r="N253" s="2">
        <v>10902</v>
      </c>
    </row>
    <row r="254" spans="1:14" x14ac:dyDescent="0.2">
      <c r="A254" s="4" t="s">
        <v>450</v>
      </c>
      <c r="B254" s="2" t="s">
        <v>451</v>
      </c>
      <c r="C254" s="13">
        <v>14306</v>
      </c>
      <c r="D254" s="2">
        <v>0</v>
      </c>
      <c r="E254" s="2">
        <v>965.5</v>
      </c>
      <c r="F254" s="2">
        <v>760</v>
      </c>
      <c r="G254" s="2">
        <v>0</v>
      </c>
      <c r="H254" s="2">
        <v>953.72</v>
      </c>
      <c r="I254" s="2">
        <v>16985.22</v>
      </c>
      <c r="J254" s="2">
        <v>2110.08</v>
      </c>
      <c r="K254" s="2">
        <v>1645.16</v>
      </c>
      <c r="L254" s="2">
        <v>1473.4800000000014</v>
      </c>
      <c r="M254" s="2">
        <v>5228.7200000000012</v>
      </c>
      <c r="N254" s="2">
        <v>11756.5</v>
      </c>
    </row>
    <row r="255" spans="1:14" x14ac:dyDescent="0.2">
      <c r="A255" s="4" t="s">
        <v>452</v>
      </c>
      <c r="B255" s="2" t="s">
        <v>453</v>
      </c>
      <c r="C255" s="13">
        <v>14306</v>
      </c>
      <c r="D255" s="2">
        <v>0</v>
      </c>
      <c r="E255" s="2">
        <v>965.5</v>
      </c>
      <c r="F255" s="2">
        <v>760</v>
      </c>
      <c r="G255" s="2">
        <v>0</v>
      </c>
      <c r="H255" s="2">
        <v>953.72</v>
      </c>
      <c r="I255" s="2">
        <v>16985.22</v>
      </c>
      <c r="J255" s="2">
        <v>2110.08</v>
      </c>
      <c r="K255" s="2">
        <v>1645.16</v>
      </c>
      <c r="L255" s="2">
        <v>1685.9800000000014</v>
      </c>
      <c r="M255" s="2">
        <v>5441.2200000000012</v>
      </c>
      <c r="N255" s="2">
        <v>11544</v>
      </c>
    </row>
    <row r="256" spans="1:14" x14ac:dyDescent="0.2">
      <c r="A256" s="4" t="s">
        <v>454</v>
      </c>
      <c r="B256" s="2" t="s">
        <v>455</v>
      </c>
      <c r="C256" s="13">
        <v>14306</v>
      </c>
      <c r="D256" s="2">
        <v>0</v>
      </c>
      <c r="E256" s="2">
        <v>926</v>
      </c>
      <c r="F256" s="2">
        <v>799.5</v>
      </c>
      <c r="G256" s="2">
        <v>0</v>
      </c>
      <c r="H256" s="2">
        <v>0</v>
      </c>
      <c r="I256" s="2">
        <v>16031.5</v>
      </c>
      <c r="J256" s="2">
        <v>2002.08</v>
      </c>
      <c r="K256" s="2">
        <v>1645.16</v>
      </c>
      <c r="L256" s="2">
        <v>1952.2600000000002</v>
      </c>
      <c r="M256" s="2">
        <v>5599.5</v>
      </c>
      <c r="N256" s="2">
        <v>10432</v>
      </c>
    </row>
    <row r="257" spans="1:14" x14ac:dyDescent="0.2">
      <c r="A257" s="4" t="s">
        <v>456</v>
      </c>
      <c r="B257" s="2" t="s">
        <v>457</v>
      </c>
      <c r="C257" s="13">
        <v>14306</v>
      </c>
      <c r="D257" s="2">
        <v>0</v>
      </c>
      <c r="E257" s="2">
        <v>965.5</v>
      </c>
      <c r="F257" s="2">
        <v>760</v>
      </c>
      <c r="G257" s="2">
        <v>0</v>
      </c>
      <c r="H257" s="2">
        <v>953.72</v>
      </c>
      <c r="I257" s="2">
        <v>16985.22</v>
      </c>
      <c r="J257" s="2">
        <v>2110.08</v>
      </c>
      <c r="K257" s="2">
        <v>1645.16</v>
      </c>
      <c r="L257" s="2">
        <v>2095.4800000000014</v>
      </c>
      <c r="M257" s="2">
        <v>5850.7200000000012</v>
      </c>
      <c r="N257" s="2">
        <v>11134.5</v>
      </c>
    </row>
    <row r="258" spans="1:14" x14ac:dyDescent="0.2">
      <c r="A258" s="4" t="s">
        <v>458</v>
      </c>
      <c r="B258" s="2" t="s">
        <v>459</v>
      </c>
      <c r="C258" s="13">
        <v>14306</v>
      </c>
      <c r="D258" s="2">
        <v>0</v>
      </c>
      <c r="E258" s="2">
        <v>965.5</v>
      </c>
      <c r="F258" s="2">
        <v>760.55</v>
      </c>
      <c r="G258" s="2">
        <v>0</v>
      </c>
      <c r="H258" s="2">
        <v>953.72</v>
      </c>
      <c r="I258" s="2">
        <v>16985.77</v>
      </c>
      <c r="J258" s="2">
        <v>2110.1999999999998</v>
      </c>
      <c r="K258" s="2">
        <v>1645.16</v>
      </c>
      <c r="L258" s="2">
        <v>0.40999999999985448</v>
      </c>
      <c r="M258" s="2">
        <v>3755.7699999999995</v>
      </c>
      <c r="N258" s="2">
        <v>13230</v>
      </c>
    </row>
    <row r="259" spans="1:14" x14ac:dyDescent="0.2">
      <c r="A259" s="4" t="s">
        <v>460</v>
      </c>
      <c r="B259" s="2" t="s">
        <v>461</v>
      </c>
      <c r="C259" s="13">
        <v>14306</v>
      </c>
      <c r="D259" s="2">
        <v>0</v>
      </c>
      <c r="E259" s="2">
        <v>965.5</v>
      </c>
      <c r="F259" s="2">
        <v>760.55</v>
      </c>
      <c r="G259" s="2">
        <v>0</v>
      </c>
      <c r="H259" s="2">
        <v>0</v>
      </c>
      <c r="I259" s="2">
        <v>16032.05</v>
      </c>
      <c r="J259" s="2">
        <v>2002.2</v>
      </c>
      <c r="K259" s="2">
        <v>1645.16</v>
      </c>
      <c r="L259" s="2">
        <v>143.18999999999869</v>
      </c>
      <c r="M259" s="2">
        <v>3790.5499999999988</v>
      </c>
      <c r="N259" s="2">
        <v>12241.5</v>
      </c>
    </row>
    <row r="260" spans="1:14" x14ac:dyDescent="0.2">
      <c r="A260" s="4" t="s">
        <v>462</v>
      </c>
      <c r="B260" s="2" t="s">
        <v>463</v>
      </c>
      <c r="C260" s="13">
        <v>14306</v>
      </c>
      <c r="D260" s="2">
        <v>0</v>
      </c>
      <c r="E260" s="2">
        <v>965.5</v>
      </c>
      <c r="F260" s="2">
        <v>737.2</v>
      </c>
      <c r="G260" s="2">
        <v>0</v>
      </c>
      <c r="H260" s="2">
        <v>0</v>
      </c>
      <c r="I260" s="2">
        <v>16008.7</v>
      </c>
      <c r="J260" s="2">
        <v>1994.87</v>
      </c>
      <c r="K260" s="2">
        <v>1645.16</v>
      </c>
      <c r="L260" s="2">
        <v>2198.1700000000019</v>
      </c>
      <c r="M260" s="2">
        <v>5838.2000000000016</v>
      </c>
      <c r="N260" s="2">
        <v>10170.5</v>
      </c>
    </row>
    <row r="261" spans="1:14" x14ac:dyDescent="0.2">
      <c r="A261" s="4" t="s">
        <v>464</v>
      </c>
      <c r="B261" s="2" t="s">
        <v>465</v>
      </c>
      <c r="C261" s="13">
        <v>14306</v>
      </c>
      <c r="D261" s="2">
        <v>0</v>
      </c>
      <c r="E261" s="2">
        <v>965.5</v>
      </c>
      <c r="F261" s="2">
        <v>737.2</v>
      </c>
      <c r="G261" s="2">
        <v>0</v>
      </c>
      <c r="H261" s="2">
        <v>238.43</v>
      </c>
      <c r="I261" s="2">
        <v>16247.130000000001</v>
      </c>
      <c r="J261" s="2">
        <v>2048.14</v>
      </c>
      <c r="K261" s="2">
        <v>1645.16</v>
      </c>
      <c r="L261" s="2">
        <v>5925.3300000000017</v>
      </c>
      <c r="M261" s="2">
        <v>9618.630000000001</v>
      </c>
      <c r="N261" s="2">
        <v>6628.5</v>
      </c>
    </row>
    <row r="262" spans="1:14" x14ac:dyDescent="0.2">
      <c r="A262" s="4" t="s">
        <v>466</v>
      </c>
      <c r="B262" s="2" t="s">
        <v>467</v>
      </c>
      <c r="C262" s="13">
        <v>14306</v>
      </c>
      <c r="D262" s="2">
        <v>0</v>
      </c>
      <c r="E262" s="2">
        <v>965.5</v>
      </c>
      <c r="F262" s="2">
        <v>760</v>
      </c>
      <c r="G262" s="2">
        <v>0</v>
      </c>
      <c r="H262" s="2">
        <v>0</v>
      </c>
      <c r="I262" s="2">
        <v>16031.5</v>
      </c>
      <c r="J262" s="2">
        <v>2002.08</v>
      </c>
      <c r="K262" s="2">
        <v>1645.16</v>
      </c>
      <c r="L262" s="2">
        <v>2187.2600000000002</v>
      </c>
      <c r="M262" s="2">
        <v>5834.5</v>
      </c>
      <c r="N262" s="2">
        <v>10197</v>
      </c>
    </row>
    <row r="263" spans="1:14" x14ac:dyDescent="0.2">
      <c r="A263" s="4" t="s">
        <v>468</v>
      </c>
      <c r="B263" s="2" t="s">
        <v>469</v>
      </c>
      <c r="C263" s="13">
        <v>14306</v>
      </c>
      <c r="D263" s="2">
        <v>0</v>
      </c>
      <c r="E263" s="2">
        <v>965.5</v>
      </c>
      <c r="F263" s="2">
        <v>760</v>
      </c>
      <c r="G263" s="2">
        <v>0</v>
      </c>
      <c r="H263" s="2">
        <v>0</v>
      </c>
      <c r="I263" s="2">
        <v>16031.5</v>
      </c>
      <c r="J263" s="2">
        <v>2002.08</v>
      </c>
      <c r="K263" s="2">
        <v>1645.16</v>
      </c>
      <c r="L263" s="2">
        <v>2044.2600000000002</v>
      </c>
      <c r="M263" s="2">
        <v>5691.5</v>
      </c>
      <c r="N263" s="2">
        <v>10340</v>
      </c>
    </row>
    <row r="264" spans="1:14" x14ac:dyDescent="0.2">
      <c r="A264" s="4" t="s">
        <v>470</v>
      </c>
      <c r="B264" s="2" t="s">
        <v>471</v>
      </c>
      <c r="C264" s="13">
        <v>14306</v>
      </c>
      <c r="D264" s="2">
        <v>0</v>
      </c>
      <c r="E264" s="2">
        <v>965.5</v>
      </c>
      <c r="F264" s="2">
        <v>760</v>
      </c>
      <c r="G264" s="2">
        <v>0</v>
      </c>
      <c r="H264" s="2">
        <v>0</v>
      </c>
      <c r="I264" s="2">
        <v>16031.5</v>
      </c>
      <c r="J264" s="2">
        <v>2002.08</v>
      </c>
      <c r="K264" s="2">
        <v>1645.16</v>
      </c>
      <c r="L264" s="2">
        <v>0.26000000000021828</v>
      </c>
      <c r="M264" s="2">
        <v>3647.5</v>
      </c>
      <c r="N264" s="2">
        <v>12384</v>
      </c>
    </row>
    <row r="265" spans="1:14" x14ac:dyDescent="0.2">
      <c r="A265" s="4" t="s">
        <v>472</v>
      </c>
      <c r="B265" s="2" t="s">
        <v>473</v>
      </c>
      <c r="C265" s="13">
        <v>14306</v>
      </c>
      <c r="D265" s="2">
        <v>0</v>
      </c>
      <c r="E265" s="2">
        <v>965.5</v>
      </c>
      <c r="F265" s="2">
        <v>646</v>
      </c>
      <c r="G265" s="2">
        <v>0</v>
      </c>
      <c r="H265" s="2">
        <v>0</v>
      </c>
      <c r="I265" s="2">
        <v>15917.5</v>
      </c>
      <c r="J265" s="2">
        <v>1977.73</v>
      </c>
      <c r="K265" s="2">
        <v>1645.16</v>
      </c>
      <c r="L265" s="2">
        <v>143.61000000000058</v>
      </c>
      <c r="M265" s="2">
        <v>3766.5000000000009</v>
      </c>
      <c r="N265" s="2">
        <v>12151</v>
      </c>
    </row>
    <row r="266" spans="1:14" x14ac:dyDescent="0.2">
      <c r="A266" s="4" t="s">
        <v>474</v>
      </c>
      <c r="B266" s="2" t="s">
        <v>475</v>
      </c>
      <c r="C266" s="2">
        <v>11929</v>
      </c>
      <c r="D266" s="2">
        <v>0</v>
      </c>
      <c r="E266" s="2">
        <v>737</v>
      </c>
      <c r="F266" s="2">
        <v>505</v>
      </c>
      <c r="G266" s="2">
        <v>0</v>
      </c>
      <c r="H266" s="2">
        <v>0</v>
      </c>
      <c r="I266" s="2">
        <v>13171</v>
      </c>
      <c r="J266" s="2">
        <v>1393.07</v>
      </c>
      <c r="K266" s="2">
        <v>1371.82</v>
      </c>
      <c r="L266" s="2">
        <v>0.11000000000058208</v>
      </c>
      <c r="M266" s="2">
        <v>2765.0000000000005</v>
      </c>
      <c r="N266" s="2">
        <v>10406</v>
      </c>
    </row>
    <row r="267" spans="1:14" x14ac:dyDescent="0.2">
      <c r="A267" s="4" t="s">
        <v>476</v>
      </c>
      <c r="B267" s="13" t="s">
        <v>477</v>
      </c>
      <c r="C267" s="2">
        <v>13775</v>
      </c>
      <c r="D267" s="2">
        <v>0</v>
      </c>
      <c r="E267" s="2">
        <v>815</v>
      </c>
      <c r="F267" s="2">
        <v>477</v>
      </c>
      <c r="G267" s="2">
        <v>0</v>
      </c>
      <c r="H267" s="2">
        <v>918.34</v>
      </c>
      <c r="I267" s="2">
        <v>15985.34</v>
      </c>
      <c r="J267" s="2">
        <v>1896.57</v>
      </c>
      <c r="K267" s="2">
        <v>1584.14</v>
      </c>
      <c r="L267" s="2">
        <v>0.13000000000101863</v>
      </c>
      <c r="M267" s="2">
        <v>3480.8400000000011</v>
      </c>
      <c r="N267" s="2">
        <v>12504.5</v>
      </c>
    </row>
    <row r="268" spans="1:14" x14ac:dyDescent="0.2">
      <c r="A268" s="4" t="s">
        <v>478</v>
      </c>
      <c r="B268" s="13" t="s">
        <v>479</v>
      </c>
      <c r="C268" s="2">
        <v>14306</v>
      </c>
      <c r="D268" s="2">
        <v>0</v>
      </c>
      <c r="E268" s="2">
        <v>915</v>
      </c>
      <c r="F268" s="2">
        <v>836</v>
      </c>
      <c r="G268" s="2">
        <v>0</v>
      </c>
      <c r="H268" s="2">
        <v>0</v>
      </c>
      <c r="I268" s="2">
        <v>16057</v>
      </c>
      <c r="J268" s="2">
        <v>2007.6</v>
      </c>
      <c r="K268" s="2">
        <v>1645.2</v>
      </c>
      <c r="L268" s="2">
        <v>-0.2999999999992724</v>
      </c>
      <c r="M268" s="2">
        <v>3652.5000000000009</v>
      </c>
      <c r="N268" s="2">
        <v>12404.5</v>
      </c>
    </row>
    <row r="269" spans="1:14" x14ac:dyDescent="0.2">
      <c r="A269" s="4" t="s">
        <v>480</v>
      </c>
      <c r="B269" s="13" t="s">
        <v>481</v>
      </c>
      <c r="C269" s="2">
        <v>14306</v>
      </c>
      <c r="D269" s="2">
        <v>0</v>
      </c>
      <c r="E269" s="2">
        <v>915</v>
      </c>
      <c r="F269" s="2">
        <v>836</v>
      </c>
      <c r="G269" s="2">
        <v>0</v>
      </c>
      <c r="H269" s="2">
        <v>0</v>
      </c>
      <c r="I269" s="2">
        <v>16057</v>
      </c>
      <c r="J269" s="2">
        <v>2007.52</v>
      </c>
      <c r="K269" s="2">
        <v>1645.16</v>
      </c>
      <c r="L269" s="2">
        <v>0.31999999999970896</v>
      </c>
      <c r="M269" s="2">
        <v>3653</v>
      </c>
      <c r="N269" s="2">
        <v>12404</v>
      </c>
    </row>
    <row r="270" spans="1:14" x14ac:dyDescent="0.2">
      <c r="A270" s="4" t="s">
        <v>352</v>
      </c>
      <c r="B270" s="13" t="s">
        <v>353</v>
      </c>
      <c r="C270" s="2">
        <v>14040</v>
      </c>
      <c r="D270" s="2">
        <v>0</v>
      </c>
      <c r="E270" s="2">
        <v>865</v>
      </c>
      <c r="F270" s="2">
        <v>776</v>
      </c>
      <c r="G270" s="2">
        <v>0</v>
      </c>
      <c r="H270" s="2">
        <v>0</v>
      </c>
      <c r="I270" s="2">
        <v>15681</v>
      </c>
      <c r="J270" s="2">
        <v>1927.29</v>
      </c>
      <c r="K270" s="2">
        <v>1645.13</v>
      </c>
      <c r="L270" s="2">
        <v>7.999999999992724E-2</v>
      </c>
      <c r="M270" s="2">
        <v>3572.5</v>
      </c>
      <c r="N270" s="2">
        <v>12108.5</v>
      </c>
    </row>
    <row r="271" spans="1:14" x14ac:dyDescent="0.2">
      <c r="A271" s="4" t="s">
        <v>482</v>
      </c>
      <c r="B271" s="13" t="s">
        <v>483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0</v>
      </c>
      <c r="I271" s="2">
        <v>16057</v>
      </c>
      <c r="J271" s="2">
        <v>2007.52</v>
      </c>
      <c r="K271" s="2">
        <v>1645.16</v>
      </c>
      <c r="L271" s="2">
        <v>0.31999999999970896</v>
      </c>
      <c r="M271" s="2">
        <v>3653</v>
      </c>
      <c r="N271" s="2">
        <v>12404</v>
      </c>
    </row>
    <row r="272" spans="1:14" x14ac:dyDescent="0.2">
      <c r="A272" s="4" t="s">
        <v>484</v>
      </c>
      <c r="B272" s="2" t="s">
        <v>485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0</v>
      </c>
      <c r="I272" s="2">
        <v>16057</v>
      </c>
      <c r="J272" s="2">
        <v>2007.52</v>
      </c>
      <c r="K272" s="2">
        <v>1645.16</v>
      </c>
      <c r="L272" s="2">
        <v>0.31999999999970896</v>
      </c>
      <c r="M272" s="2">
        <v>3653</v>
      </c>
      <c r="N272" s="2">
        <v>12404</v>
      </c>
    </row>
    <row r="273" spans="1:14" s="12" customFormat="1" x14ac:dyDescent="0.2">
      <c r="A273" s="11"/>
      <c r="C273" s="12" t="s">
        <v>39</v>
      </c>
      <c r="D273" s="12" t="s">
        <v>39</v>
      </c>
      <c r="E273" s="12" t="s">
        <v>39</v>
      </c>
      <c r="F273" s="12" t="s">
        <v>39</v>
      </c>
      <c r="G273" s="12" t="s">
        <v>39</v>
      </c>
      <c r="H273" s="12" t="s">
        <v>39</v>
      </c>
      <c r="I273" s="12" t="s">
        <v>39</v>
      </c>
      <c r="J273" s="12" t="s">
        <v>39</v>
      </c>
      <c r="K273" s="12" t="s">
        <v>39</v>
      </c>
      <c r="L273" s="12" t="s">
        <v>39</v>
      </c>
      <c r="M273" s="12" t="s">
        <v>39</v>
      </c>
      <c r="N273" s="12" t="s">
        <v>39</v>
      </c>
    </row>
    <row r="275" spans="1:14" x14ac:dyDescent="0.2">
      <c r="A275" s="10" t="s">
        <v>490</v>
      </c>
    </row>
    <row r="276" spans="1:14" x14ac:dyDescent="0.2">
      <c r="A276" s="4" t="s">
        <v>491</v>
      </c>
      <c r="B276" s="2" t="s">
        <v>492</v>
      </c>
      <c r="C276" s="2">
        <v>29714</v>
      </c>
      <c r="D276" s="2">
        <v>0</v>
      </c>
      <c r="E276" s="2">
        <v>1269.74</v>
      </c>
      <c r="F276" s="2">
        <v>915.4</v>
      </c>
      <c r="G276" s="2">
        <v>0</v>
      </c>
      <c r="H276" s="2">
        <v>0</v>
      </c>
      <c r="I276" s="2">
        <v>31899.140000000003</v>
      </c>
      <c r="J276" s="2">
        <v>5505.15</v>
      </c>
      <c r="K276" s="2">
        <v>3417.08</v>
      </c>
      <c r="L276" s="2">
        <v>0.41</v>
      </c>
      <c r="M276" s="2">
        <v>8922.64</v>
      </c>
      <c r="N276" s="2">
        <v>22976.5</v>
      </c>
    </row>
    <row r="277" spans="1:14" s="12" customFormat="1" x14ac:dyDescent="0.2">
      <c r="A277" s="11"/>
      <c r="C277" s="12" t="s">
        <v>39</v>
      </c>
      <c r="D277" s="12" t="s">
        <v>39</v>
      </c>
      <c r="E277" s="12" t="s">
        <v>39</v>
      </c>
      <c r="F277" s="12" t="s">
        <v>39</v>
      </c>
      <c r="G277" s="12" t="s">
        <v>39</v>
      </c>
      <c r="H277" s="12" t="s">
        <v>39</v>
      </c>
      <c r="I277" s="12" t="s">
        <v>39</v>
      </c>
      <c r="J277" s="12" t="s">
        <v>39</v>
      </c>
      <c r="K277" s="12" t="s">
        <v>39</v>
      </c>
      <c r="L277" s="12" t="s">
        <v>39</v>
      </c>
      <c r="M277" s="12" t="s">
        <v>39</v>
      </c>
      <c r="N277" s="12" t="s">
        <v>39</v>
      </c>
    </row>
    <row r="279" spans="1:14" s="12" customFormat="1" x14ac:dyDescent="0.2">
      <c r="A279" s="14"/>
      <c r="C279" s="12" t="s">
        <v>493</v>
      </c>
      <c r="D279" s="12" t="s">
        <v>493</v>
      </c>
      <c r="E279" s="12" t="s">
        <v>493</v>
      </c>
      <c r="F279" s="12" t="s">
        <v>493</v>
      </c>
      <c r="G279" s="12" t="s">
        <v>493</v>
      </c>
      <c r="H279" s="12" t="s">
        <v>493</v>
      </c>
      <c r="I279" s="12" t="s">
        <v>493</v>
      </c>
      <c r="J279" s="12" t="s">
        <v>493</v>
      </c>
      <c r="K279" s="12" t="s">
        <v>493</v>
      </c>
      <c r="L279" s="12" t="s">
        <v>493</v>
      </c>
      <c r="M279" s="12" t="s">
        <v>493</v>
      </c>
      <c r="N279" s="12" t="s">
        <v>493</v>
      </c>
    </row>
    <row r="281" spans="1:14" x14ac:dyDescent="0.2">
      <c r="C281" s="2" t="s">
        <v>0</v>
      </c>
      <c r="D281" s="2" t="s">
        <v>0</v>
      </c>
      <c r="E281" s="2" t="s">
        <v>0</v>
      </c>
      <c r="F281" s="2" t="s">
        <v>0</v>
      </c>
      <c r="G281" s="2" t="s">
        <v>0</v>
      </c>
      <c r="H281" s="2" t="s">
        <v>0</v>
      </c>
      <c r="I281" s="2" t="s">
        <v>0</v>
      </c>
      <c r="J281" s="2" t="s">
        <v>0</v>
      </c>
      <c r="K281" s="2" t="s">
        <v>0</v>
      </c>
      <c r="L281" s="2" t="s">
        <v>0</v>
      </c>
      <c r="M281" s="2" t="s">
        <v>0</v>
      </c>
      <c r="N281" s="2" t="s">
        <v>0</v>
      </c>
    </row>
    <row r="282" spans="1:14" x14ac:dyDescent="0.2">
      <c r="A282" s="4" t="s">
        <v>0</v>
      </c>
      <c r="B282" s="2" t="s">
        <v>0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</row>
  </sheetData>
  <mergeCells count="4">
    <mergeCell ref="B1:C1"/>
    <mergeCell ref="B2:H2"/>
    <mergeCell ref="B3:H3"/>
    <mergeCell ref="B4:H4"/>
  </mergeCells>
  <conditionalFormatting sqref="A1:B2 A10:B19 A22:B25 A57:B68 A72:B77 A81:B90 A94:B116 A121:B141 A145:B150 A154:B155 A159:B201 A206:B229 A232:B273 C11 C19 C68 C90 C200:C201 C232 C270:C273 A20:C21 A4:B4 A3 A26:C56 A69:C71 A78:C80 A91:C93 A117:C120 A142:C144 A151:C153 A156:N158 A202:C205 A230:C231 D159:N276 A274:C1048576 D1:XFD1 D10:N155 O10:XFD276 D277:XFD1048576 I2:XFD4 A5:XFD9">
    <cfRule type="cellIs" dxfId="32" priority="14" operator="lessThan">
      <formula>0</formula>
    </cfRule>
  </conditionalFormatting>
  <conditionalFormatting sqref="C17:C18">
    <cfRule type="cellIs" dxfId="31" priority="13" operator="lessThan">
      <formula>0</formula>
    </cfRule>
  </conditionalFormatting>
  <conditionalFormatting sqref="C16">
    <cfRule type="cellIs" dxfId="30" priority="12" operator="lessThan">
      <formula>0</formula>
    </cfRule>
  </conditionalFormatting>
  <conditionalFormatting sqref="C57">
    <cfRule type="cellIs" dxfId="29" priority="11" operator="lessThan">
      <formula>0</formula>
    </cfRule>
  </conditionalFormatting>
  <conditionalFormatting sqref="C66:C67">
    <cfRule type="cellIs" dxfId="28" priority="10" operator="lessThan">
      <formula>0</formula>
    </cfRule>
  </conditionalFormatting>
  <conditionalFormatting sqref="C77">
    <cfRule type="cellIs" dxfId="27" priority="9" operator="lessThan">
      <formula>0</formula>
    </cfRule>
  </conditionalFormatting>
  <conditionalFormatting sqref="C81:C83">
    <cfRule type="cellIs" dxfId="26" priority="8" operator="lessThan">
      <formula>0</formula>
    </cfRule>
  </conditionalFormatting>
  <conditionalFormatting sqref="C84:C89">
    <cfRule type="cellIs" dxfId="25" priority="7" operator="lessThan">
      <formula>0</formula>
    </cfRule>
  </conditionalFormatting>
  <conditionalFormatting sqref="C116">
    <cfRule type="cellIs" dxfId="24" priority="6" operator="lessThan">
      <formula>0</formula>
    </cfRule>
  </conditionalFormatting>
  <conditionalFormatting sqref="C141">
    <cfRule type="cellIs" dxfId="23" priority="5" operator="lessThan">
      <formula>0</formula>
    </cfRule>
  </conditionalFormatting>
  <conditionalFormatting sqref="C181">
    <cfRule type="cellIs" dxfId="22" priority="4" operator="lessThan">
      <formula>0</formula>
    </cfRule>
  </conditionalFormatting>
  <conditionalFormatting sqref="C199">
    <cfRule type="cellIs" dxfId="21" priority="3" operator="lessThan">
      <formula>0</formula>
    </cfRule>
  </conditionalFormatting>
  <conditionalFormatting sqref="C229">
    <cfRule type="cellIs" dxfId="20" priority="2" operator="lessThan">
      <formula>0</formula>
    </cfRule>
  </conditionalFormatting>
  <conditionalFormatting sqref="C269">
    <cfRule type="cellIs" dxfId="19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tabSelected="1" workbookViewId="0"/>
  </sheetViews>
  <sheetFormatPr baseColWidth="10" defaultRowHeight="11.25" x14ac:dyDescent="0.2"/>
  <cols>
    <col min="1" max="1" width="9.7109375" style="4" customWidth="1"/>
    <col min="2" max="2" width="28" style="2" customWidth="1"/>
    <col min="3" max="14" width="15" style="2" bestFit="1" customWidth="1"/>
    <col min="15" max="16384" width="11.42578125" style="2"/>
  </cols>
  <sheetData>
    <row r="1" spans="1:14" ht="15" x14ac:dyDescent="0.25">
      <c r="A1" s="1"/>
      <c r="B1" s="33" t="s">
        <v>0</v>
      </c>
      <c r="C1" s="34"/>
    </row>
    <row r="2" spans="1:14" ht="18" x14ac:dyDescent="0.2">
      <c r="A2" s="3"/>
      <c r="B2" s="35" t="s">
        <v>1</v>
      </c>
      <c r="C2" s="35"/>
      <c r="D2" s="35"/>
      <c r="E2" s="35"/>
      <c r="F2" s="35"/>
      <c r="G2" s="35"/>
      <c r="H2" s="35"/>
    </row>
    <row r="3" spans="1:14" ht="15.75" x14ac:dyDescent="0.25">
      <c r="B3" s="36" t="s">
        <v>2</v>
      </c>
      <c r="C3" s="36"/>
      <c r="D3" s="36"/>
      <c r="E3" s="36"/>
      <c r="F3" s="36"/>
      <c r="G3" s="36"/>
      <c r="H3" s="36"/>
    </row>
    <row r="4" spans="1:14" ht="15" customHeight="1" x14ac:dyDescent="0.2">
      <c r="B4" s="37" t="s">
        <v>3</v>
      </c>
      <c r="C4" s="37"/>
      <c r="D4" s="37"/>
      <c r="E4" s="37"/>
      <c r="F4" s="37"/>
      <c r="G4" s="37"/>
      <c r="H4" s="37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200</v>
      </c>
      <c r="E10" s="2">
        <v>820</v>
      </c>
      <c r="F10" s="2">
        <v>675</v>
      </c>
      <c r="G10" s="2">
        <v>283.39999999999998</v>
      </c>
      <c r="H10" s="2">
        <v>0</v>
      </c>
      <c r="I10" s="2">
        <v>13966.4</v>
      </c>
      <c r="J10" s="2">
        <v>1560.9</v>
      </c>
      <c r="K10" s="2">
        <v>1378.56</v>
      </c>
      <c r="L10" s="2">
        <v>0.93999999999869033</v>
      </c>
      <c r="M10" s="2">
        <v>2940.3999999999987</v>
      </c>
      <c r="N10" s="2">
        <v>11026</v>
      </c>
    </row>
    <row r="11" spans="1:14" x14ac:dyDescent="0.2">
      <c r="A11" s="4" t="s">
        <v>21</v>
      </c>
      <c r="B11" s="2" t="s">
        <v>22</v>
      </c>
      <c r="C11" s="2">
        <v>29714</v>
      </c>
      <c r="D11" s="2">
        <v>0</v>
      </c>
      <c r="E11" s="2">
        <v>1465</v>
      </c>
      <c r="F11" s="2">
        <v>1107</v>
      </c>
      <c r="G11" s="2">
        <v>0</v>
      </c>
      <c r="H11" s="2">
        <v>0</v>
      </c>
      <c r="I11" s="2">
        <v>32286</v>
      </c>
      <c r="J11" s="2">
        <v>5596.14</v>
      </c>
      <c r="K11" s="2">
        <v>3417.08</v>
      </c>
      <c r="L11" s="2">
        <v>4642.2799999999988</v>
      </c>
      <c r="M11" s="2">
        <v>13655.5</v>
      </c>
      <c r="N11" s="2">
        <v>18630.5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824</v>
      </c>
      <c r="F12" s="2">
        <v>682</v>
      </c>
      <c r="G12" s="2">
        <v>0</v>
      </c>
      <c r="H12" s="2">
        <v>0</v>
      </c>
      <c r="I12" s="2">
        <v>13754</v>
      </c>
      <c r="J12" s="2">
        <v>1375.81</v>
      </c>
      <c r="K12" s="2">
        <v>1333.98</v>
      </c>
      <c r="L12" s="2">
        <v>1411.2099999999991</v>
      </c>
      <c r="M12" s="2">
        <v>4120.9999999999991</v>
      </c>
      <c r="N12" s="2">
        <v>9633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0</v>
      </c>
      <c r="E13" s="2">
        <v>820</v>
      </c>
      <c r="F13" s="2">
        <v>675</v>
      </c>
      <c r="G13" s="2">
        <v>0</v>
      </c>
      <c r="H13" s="2">
        <v>1997.64</v>
      </c>
      <c r="I13" s="2">
        <v>15480.64</v>
      </c>
      <c r="J13" s="2">
        <v>1724.29</v>
      </c>
      <c r="K13" s="2">
        <v>1378.38</v>
      </c>
      <c r="L13" s="2">
        <v>1.9699999999993452</v>
      </c>
      <c r="M13" s="2">
        <v>3104.6399999999994</v>
      </c>
      <c r="N13" s="2">
        <v>12376</v>
      </c>
    </row>
    <row r="14" spans="1:14" x14ac:dyDescent="0.2">
      <c r="A14" s="4" t="s">
        <v>27</v>
      </c>
      <c r="B14" s="2" t="s">
        <v>28</v>
      </c>
      <c r="C14" s="2">
        <v>47094</v>
      </c>
      <c r="D14" s="2">
        <v>0</v>
      </c>
      <c r="E14" s="2">
        <v>1920</v>
      </c>
      <c r="F14" s="2">
        <v>1376</v>
      </c>
      <c r="G14" s="2">
        <v>0</v>
      </c>
      <c r="H14" s="2">
        <v>0</v>
      </c>
      <c r="I14" s="2">
        <v>50390</v>
      </c>
      <c r="J14" s="2">
        <v>10399.36</v>
      </c>
      <c r="K14" s="2">
        <v>5415.82</v>
      </c>
      <c r="L14" s="2">
        <v>16000.32</v>
      </c>
      <c r="M14" s="2">
        <v>31815.5</v>
      </c>
      <c r="N14" s="2">
        <v>18574.5</v>
      </c>
    </row>
    <row r="15" spans="1:14" x14ac:dyDescent="0.2">
      <c r="A15" s="4" t="s">
        <v>29</v>
      </c>
      <c r="B15" s="2" t="s">
        <v>30</v>
      </c>
      <c r="C15" s="2">
        <v>12847</v>
      </c>
      <c r="D15" s="2">
        <v>0</v>
      </c>
      <c r="E15" s="2">
        <v>815</v>
      </c>
      <c r="F15" s="2">
        <v>716</v>
      </c>
      <c r="G15" s="2">
        <v>0</v>
      </c>
      <c r="H15" s="2">
        <v>0</v>
      </c>
      <c r="I15" s="2">
        <v>14378</v>
      </c>
      <c r="J15" s="2">
        <v>1627.26</v>
      </c>
      <c r="K15" s="2">
        <v>1477.42</v>
      </c>
      <c r="L15" s="2">
        <v>1342.3199999999997</v>
      </c>
      <c r="M15" s="2">
        <v>4447</v>
      </c>
      <c r="N15" s="2">
        <v>9931</v>
      </c>
    </row>
    <row r="16" spans="1:14" x14ac:dyDescent="0.2">
      <c r="A16" s="4" t="s">
        <v>31</v>
      </c>
      <c r="B16" s="2" t="s">
        <v>32</v>
      </c>
      <c r="C16" s="2">
        <v>20272</v>
      </c>
      <c r="D16" s="2">
        <v>0</v>
      </c>
      <c r="E16" s="2">
        <v>1206</v>
      </c>
      <c r="F16" s="2">
        <v>975</v>
      </c>
      <c r="G16" s="2">
        <v>0</v>
      </c>
      <c r="H16" s="2">
        <v>0</v>
      </c>
      <c r="I16" s="2">
        <v>22453</v>
      </c>
      <c r="J16" s="2">
        <v>3373.74</v>
      </c>
      <c r="K16" s="2">
        <v>2331.2600000000002</v>
      </c>
      <c r="L16" s="2">
        <v>0</v>
      </c>
      <c r="M16" s="2">
        <v>5705</v>
      </c>
      <c r="N16" s="2">
        <v>16748</v>
      </c>
    </row>
    <row r="17" spans="1:14" x14ac:dyDescent="0.2">
      <c r="A17" s="4" t="s">
        <v>33</v>
      </c>
      <c r="B17" s="2" t="s">
        <v>34</v>
      </c>
      <c r="C17" s="2">
        <v>12248</v>
      </c>
      <c r="D17" s="2">
        <v>0</v>
      </c>
      <c r="E17" s="2">
        <v>824</v>
      </c>
      <c r="F17" s="2">
        <v>682</v>
      </c>
      <c r="G17" s="2">
        <v>0</v>
      </c>
      <c r="H17" s="2">
        <v>0</v>
      </c>
      <c r="I17" s="2">
        <v>13754</v>
      </c>
      <c r="J17" s="2">
        <v>1512.46</v>
      </c>
      <c r="K17" s="2">
        <v>1408.5</v>
      </c>
      <c r="L17" s="2">
        <v>15.040000000000873</v>
      </c>
      <c r="M17" s="2">
        <v>2936.0000000000009</v>
      </c>
      <c r="N17" s="2">
        <v>10818</v>
      </c>
    </row>
    <row r="18" spans="1:14" x14ac:dyDescent="0.2">
      <c r="A18" s="4" t="s">
        <v>35</v>
      </c>
      <c r="B18" s="2" t="s">
        <v>36</v>
      </c>
      <c r="C18" s="2">
        <v>39023</v>
      </c>
      <c r="D18" s="2">
        <v>0</v>
      </c>
      <c r="E18" s="2">
        <v>1808</v>
      </c>
      <c r="F18" s="2">
        <v>1299</v>
      </c>
      <c r="G18" s="2">
        <v>0</v>
      </c>
      <c r="H18" s="2">
        <v>0</v>
      </c>
      <c r="I18" s="2">
        <v>42130</v>
      </c>
      <c r="J18" s="2">
        <v>7921.3</v>
      </c>
      <c r="K18" s="2">
        <v>4487.62</v>
      </c>
      <c r="L18" s="2">
        <v>0.58000000000174623</v>
      </c>
      <c r="M18" s="2">
        <v>12409.500000000002</v>
      </c>
      <c r="N18" s="2">
        <v>29720.5</v>
      </c>
    </row>
    <row r="19" spans="1:14" x14ac:dyDescent="0.2">
      <c r="A19" s="4" t="s">
        <v>37</v>
      </c>
      <c r="B19" s="2" t="s">
        <v>38</v>
      </c>
      <c r="C19" s="2">
        <v>11988</v>
      </c>
      <c r="D19" s="2">
        <v>0</v>
      </c>
      <c r="E19" s="2">
        <v>820</v>
      </c>
      <c r="F19" s="2">
        <v>675</v>
      </c>
      <c r="G19" s="2">
        <v>0</v>
      </c>
      <c r="H19" s="2">
        <v>0</v>
      </c>
      <c r="I19" s="2">
        <v>13483</v>
      </c>
      <c r="J19" s="2">
        <v>1457.76</v>
      </c>
      <c r="K19" s="2">
        <v>1378.62</v>
      </c>
      <c r="L19" s="2">
        <v>3130.119999999999</v>
      </c>
      <c r="M19" s="2">
        <v>5966.4999999999991</v>
      </c>
      <c r="N19" s="2">
        <v>7516.5</v>
      </c>
    </row>
    <row r="20" spans="1:14" s="12" customFormat="1" x14ac:dyDescent="0.2">
      <c r="A20" s="11"/>
      <c r="C20" s="12" t="s">
        <v>39</v>
      </c>
      <c r="D20" s="12" t="s">
        <v>39</v>
      </c>
      <c r="E20" s="12" t="s">
        <v>39</v>
      </c>
      <c r="F20" s="12" t="s">
        <v>39</v>
      </c>
      <c r="G20" s="12" t="s">
        <v>39</v>
      </c>
      <c r="H20" s="12" t="s">
        <v>39</v>
      </c>
      <c r="I20" s="12" t="s">
        <v>39</v>
      </c>
      <c r="J20" s="12" t="s">
        <v>39</v>
      </c>
      <c r="K20" s="12" t="s">
        <v>39</v>
      </c>
      <c r="L20" s="12" t="s">
        <v>39</v>
      </c>
      <c r="M20" s="12" t="s">
        <v>39</v>
      </c>
      <c r="N20" s="12" t="s">
        <v>39</v>
      </c>
    </row>
    <row r="22" spans="1:14" x14ac:dyDescent="0.2">
      <c r="A22" s="10" t="s">
        <v>40</v>
      </c>
    </row>
    <row r="23" spans="1:14" x14ac:dyDescent="0.2">
      <c r="A23" s="4" t="s">
        <v>41</v>
      </c>
      <c r="B23" s="2" t="s">
        <v>42</v>
      </c>
      <c r="C23" s="2">
        <v>10693</v>
      </c>
      <c r="D23" s="2">
        <v>400</v>
      </c>
      <c r="E23" s="2">
        <v>706</v>
      </c>
      <c r="F23" s="2">
        <v>649</v>
      </c>
      <c r="G23" s="2">
        <v>738.5</v>
      </c>
      <c r="H23" s="2">
        <v>0</v>
      </c>
      <c r="I23" s="2">
        <v>13186.5</v>
      </c>
      <c r="J23" s="2">
        <v>1394.9</v>
      </c>
      <c r="K23" s="2">
        <v>1229.58</v>
      </c>
      <c r="L23" s="2">
        <v>107.52000000000044</v>
      </c>
      <c r="M23" s="2">
        <v>2732.0000000000005</v>
      </c>
      <c r="N23" s="2">
        <v>10454.5</v>
      </c>
    </row>
    <row r="24" spans="1:14" x14ac:dyDescent="0.2">
      <c r="A24" s="4" t="s">
        <v>43</v>
      </c>
      <c r="B24" s="2" t="s">
        <v>44</v>
      </c>
      <c r="C24" s="2">
        <v>11988</v>
      </c>
      <c r="D24" s="2">
        <v>200</v>
      </c>
      <c r="E24" s="2">
        <v>820</v>
      </c>
      <c r="F24" s="2">
        <v>675</v>
      </c>
      <c r="G24" s="2">
        <v>566.79999999999995</v>
      </c>
      <c r="H24" s="2">
        <f>2740.1+1198.59</f>
        <v>3938.6899999999996</v>
      </c>
      <c r="I24" s="2">
        <v>18188.489999999998</v>
      </c>
      <c r="J24" s="2">
        <v>2366.69</v>
      </c>
      <c r="K24" s="2">
        <v>1378.38</v>
      </c>
      <c r="L24" s="2">
        <v>121.91999999999825</v>
      </c>
      <c r="M24" s="2">
        <v>3866.9899999999984</v>
      </c>
      <c r="N24" s="2">
        <v>14321.5</v>
      </c>
    </row>
    <row r="25" spans="1:14" x14ac:dyDescent="0.2">
      <c r="A25" s="4" t="s">
        <v>45</v>
      </c>
      <c r="B25" s="2" t="s">
        <v>46</v>
      </c>
      <c r="C25" s="2">
        <v>9981</v>
      </c>
      <c r="D25" s="2">
        <v>200</v>
      </c>
      <c r="E25" s="2">
        <v>687</v>
      </c>
      <c r="F25" s="2">
        <v>627</v>
      </c>
      <c r="G25" s="2">
        <v>425.1</v>
      </c>
      <c r="H25" s="2">
        <v>740.09</v>
      </c>
      <c r="I25" s="2">
        <v>12660.19</v>
      </c>
      <c r="J25" s="2">
        <v>1151.03</v>
      </c>
      <c r="K25" s="2">
        <v>1094.28</v>
      </c>
      <c r="L25" s="2">
        <v>4427.380000000001</v>
      </c>
      <c r="M25" s="2">
        <v>6672.6900000000005</v>
      </c>
      <c r="N25" s="2">
        <v>5987.5</v>
      </c>
    </row>
    <row r="26" spans="1:14" x14ac:dyDescent="0.2">
      <c r="A26" s="4" t="s">
        <v>47</v>
      </c>
      <c r="B26" s="2" t="s">
        <v>48</v>
      </c>
      <c r="C26" s="2">
        <v>10693</v>
      </c>
      <c r="D26" s="2">
        <v>200</v>
      </c>
      <c r="E26" s="2">
        <v>706</v>
      </c>
      <c r="F26" s="2">
        <v>649</v>
      </c>
      <c r="G26" s="2">
        <v>0</v>
      </c>
      <c r="H26" s="2">
        <v>1544.4</v>
      </c>
      <c r="I26" s="2">
        <v>13792.4</v>
      </c>
      <c r="J26" s="2">
        <v>1467.43</v>
      </c>
      <c r="K26" s="2">
        <v>1229.58</v>
      </c>
      <c r="L26" s="2">
        <v>3568.8899999999994</v>
      </c>
      <c r="M26" s="2">
        <v>6265.9</v>
      </c>
      <c r="N26" s="2">
        <v>7526.5</v>
      </c>
    </row>
    <row r="27" spans="1:14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</row>
    <row r="29" spans="1:14" x14ac:dyDescent="0.2">
      <c r="A29" s="10" t="s">
        <v>49</v>
      </c>
    </row>
    <row r="30" spans="1:14" x14ac:dyDescent="0.2">
      <c r="A30" s="4" t="s">
        <v>50</v>
      </c>
      <c r="B30" s="2" t="s">
        <v>51</v>
      </c>
      <c r="C30" s="2">
        <v>8448</v>
      </c>
      <c r="D30" s="2">
        <v>200</v>
      </c>
      <c r="E30" s="2">
        <v>564</v>
      </c>
      <c r="F30" s="2">
        <v>461.5</v>
      </c>
      <c r="G30" s="2">
        <v>850.2</v>
      </c>
      <c r="H30" s="2">
        <v>0</v>
      </c>
      <c r="I30" s="2">
        <v>10523.7</v>
      </c>
      <c r="J30" s="2">
        <v>920.98</v>
      </c>
      <c r="K30" s="2">
        <v>989.74</v>
      </c>
      <c r="L30" s="2">
        <v>41.48</v>
      </c>
      <c r="M30" s="2">
        <v>1952.2</v>
      </c>
      <c r="N30" s="2">
        <v>8571.5</v>
      </c>
    </row>
    <row r="31" spans="1:14" x14ac:dyDescent="0.2">
      <c r="A31" s="4" t="s">
        <v>52</v>
      </c>
      <c r="B31" s="2" t="s">
        <v>53</v>
      </c>
      <c r="C31" s="2">
        <v>12865</v>
      </c>
      <c r="D31" s="2">
        <v>0</v>
      </c>
      <c r="E31" s="2">
        <v>643</v>
      </c>
      <c r="F31" s="2">
        <v>528.5</v>
      </c>
      <c r="G31" s="2">
        <v>708.5</v>
      </c>
      <c r="H31" s="2">
        <v>0</v>
      </c>
      <c r="I31" s="2">
        <v>14745</v>
      </c>
      <c r="J31" s="2">
        <v>1599.4</v>
      </c>
      <c r="K31" s="2">
        <v>1410.6</v>
      </c>
      <c r="L31" s="2">
        <v>599</v>
      </c>
      <c r="M31" s="2">
        <v>3609</v>
      </c>
      <c r="N31" s="2">
        <v>11136</v>
      </c>
    </row>
    <row r="32" spans="1:14" x14ac:dyDescent="0.2">
      <c r="A32" s="4" t="s">
        <v>54</v>
      </c>
      <c r="B32" s="2" t="s">
        <v>55</v>
      </c>
      <c r="C32" s="2">
        <v>11645</v>
      </c>
      <c r="D32" s="2">
        <v>200</v>
      </c>
      <c r="E32" s="2">
        <v>801</v>
      </c>
      <c r="F32" s="2">
        <v>732</v>
      </c>
      <c r="G32" s="2">
        <v>850.2</v>
      </c>
      <c r="H32" s="2">
        <v>388.15</v>
      </c>
      <c r="I32" s="2">
        <v>14616.35</v>
      </c>
      <c r="J32" s="2">
        <v>1699.75</v>
      </c>
      <c r="K32" s="2">
        <v>1339.12</v>
      </c>
      <c r="L32" s="2">
        <v>5936.98</v>
      </c>
      <c r="M32" s="2">
        <v>8975.8499999999985</v>
      </c>
      <c r="N32" s="2">
        <v>5640.5</v>
      </c>
    </row>
    <row r="33" spans="1:14" x14ac:dyDescent="0.2">
      <c r="A33" s="4" t="s">
        <v>56</v>
      </c>
      <c r="B33" s="2" t="s">
        <v>57</v>
      </c>
      <c r="C33" s="2">
        <v>12847</v>
      </c>
      <c r="D33" s="2">
        <v>200</v>
      </c>
      <c r="E33" s="2">
        <v>815</v>
      </c>
      <c r="F33" s="2">
        <v>716</v>
      </c>
      <c r="G33" s="2">
        <v>850.2</v>
      </c>
      <c r="H33" s="2">
        <v>2890.55</v>
      </c>
      <c r="I33" s="2">
        <v>18318.75</v>
      </c>
      <c r="J33" s="2">
        <v>2299.23</v>
      </c>
      <c r="K33" s="2">
        <v>1477.4</v>
      </c>
      <c r="L33" s="2">
        <v>3340.619999999999</v>
      </c>
      <c r="M33" s="2">
        <v>7117.2499999999991</v>
      </c>
      <c r="N33" s="2">
        <v>11201.5</v>
      </c>
    </row>
    <row r="34" spans="1:14" x14ac:dyDescent="0.2">
      <c r="A34" s="4" t="s">
        <v>58</v>
      </c>
      <c r="B34" s="2" t="s">
        <v>59</v>
      </c>
      <c r="C34" s="2">
        <v>11645</v>
      </c>
      <c r="D34" s="2">
        <v>400</v>
      </c>
      <c r="E34" s="2">
        <v>801</v>
      </c>
      <c r="F34" s="2">
        <v>732</v>
      </c>
      <c r="G34" s="2">
        <v>708.5</v>
      </c>
      <c r="H34" s="2">
        <v>776.3</v>
      </c>
      <c r="I34" s="2">
        <v>15062.8</v>
      </c>
      <c r="J34" s="2">
        <v>1795.1</v>
      </c>
      <c r="K34" s="2">
        <v>1339.12</v>
      </c>
      <c r="L34" s="2">
        <v>2116.58</v>
      </c>
      <c r="M34" s="2">
        <v>5250.7999999999993</v>
      </c>
      <c r="N34" s="2">
        <v>9812</v>
      </c>
    </row>
    <row r="35" spans="1:14" x14ac:dyDescent="0.2">
      <c r="A35" s="4" t="s">
        <v>60</v>
      </c>
      <c r="B35" s="2" t="s">
        <v>61</v>
      </c>
      <c r="C35" s="2">
        <v>12847</v>
      </c>
      <c r="D35" s="2">
        <v>200</v>
      </c>
      <c r="E35" s="2">
        <v>815</v>
      </c>
      <c r="F35" s="2">
        <v>716</v>
      </c>
      <c r="G35" s="2">
        <v>708.5</v>
      </c>
      <c r="H35" s="2">
        <v>2890.55</v>
      </c>
      <c r="I35" s="2">
        <v>18177.05</v>
      </c>
      <c r="J35" s="2">
        <v>1605.62</v>
      </c>
      <c r="K35" s="2">
        <v>1477.4</v>
      </c>
      <c r="L35" s="2">
        <v>9978.0299999999988</v>
      </c>
      <c r="M35" s="2">
        <v>13061.05</v>
      </c>
      <c r="N35" s="2">
        <v>5116</v>
      </c>
    </row>
    <row r="36" spans="1:14" x14ac:dyDescent="0.2">
      <c r="A36" s="4" t="s">
        <v>62</v>
      </c>
      <c r="B36" s="2" t="s">
        <v>63</v>
      </c>
      <c r="C36" s="2">
        <v>12847</v>
      </c>
      <c r="D36" s="2">
        <v>200</v>
      </c>
      <c r="E36" s="2">
        <v>815</v>
      </c>
      <c r="F36" s="2">
        <v>716</v>
      </c>
      <c r="G36" s="2">
        <v>708.5</v>
      </c>
      <c r="H36" s="2">
        <v>4603.47</v>
      </c>
      <c r="I36" s="2">
        <v>19889.97</v>
      </c>
      <c r="J36" s="2">
        <v>2634.85</v>
      </c>
      <c r="K36" s="2">
        <v>1477.4</v>
      </c>
      <c r="L36" s="2">
        <v>6552.7200000000012</v>
      </c>
      <c r="M36" s="2">
        <v>10664.970000000001</v>
      </c>
      <c r="N36" s="2">
        <v>9225</v>
      </c>
    </row>
    <row r="37" spans="1:14" x14ac:dyDescent="0.2">
      <c r="A37" s="4" t="s">
        <v>64</v>
      </c>
      <c r="B37" s="2" t="s">
        <v>65</v>
      </c>
      <c r="C37" s="2">
        <v>11645</v>
      </c>
      <c r="D37" s="2">
        <v>200</v>
      </c>
      <c r="E37" s="2">
        <v>801</v>
      </c>
      <c r="F37" s="2">
        <v>732</v>
      </c>
      <c r="G37" s="2">
        <v>425.1</v>
      </c>
      <c r="H37" s="2">
        <v>998.09999999999991</v>
      </c>
      <c r="I37" s="2">
        <v>14801.2</v>
      </c>
      <c r="J37" s="2">
        <v>1715.54</v>
      </c>
      <c r="K37" s="2">
        <v>1339.12</v>
      </c>
      <c r="L37" s="2">
        <v>9489.0400000000009</v>
      </c>
      <c r="M37" s="2">
        <v>12543.7</v>
      </c>
      <c r="N37" s="2">
        <v>2257.5</v>
      </c>
    </row>
    <row r="38" spans="1:14" x14ac:dyDescent="0.2">
      <c r="A38" s="4" t="s">
        <v>66</v>
      </c>
      <c r="B38" s="2" t="s">
        <v>67</v>
      </c>
      <c r="C38" s="2">
        <v>13308</v>
      </c>
      <c r="D38" s="2">
        <v>200</v>
      </c>
      <c r="E38" s="2">
        <v>915</v>
      </c>
      <c r="F38" s="2">
        <v>836</v>
      </c>
      <c r="G38" s="2">
        <v>425.1</v>
      </c>
      <c r="H38" s="2">
        <v>443.59</v>
      </c>
      <c r="I38" s="2">
        <v>16127.69</v>
      </c>
      <c r="J38" s="2">
        <v>2018.5</v>
      </c>
      <c r="K38" s="2">
        <v>1530.38</v>
      </c>
      <c r="L38" s="2">
        <v>7989.8100000000013</v>
      </c>
      <c r="M38" s="2">
        <v>11538.690000000002</v>
      </c>
      <c r="N38" s="2">
        <v>4589</v>
      </c>
    </row>
    <row r="39" spans="1:14" x14ac:dyDescent="0.2">
      <c r="A39" s="4" t="s">
        <v>68</v>
      </c>
      <c r="B39" s="2" t="s">
        <v>69</v>
      </c>
      <c r="C39" s="2">
        <v>13308</v>
      </c>
      <c r="D39" s="2">
        <v>400</v>
      </c>
      <c r="E39" s="2">
        <v>915</v>
      </c>
      <c r="F39" s="2">
        <v>836</v>
      </c>
      <c r="G39" s="2">
        <v>283.39999999999998</v>
      </c>
      <c r="H39" s="2">
        <v>887.18</v>
      </c>
      <c r="I39" s="2">
        <v>16629.579999999998</v>
      </c>
      <c r="J39" s="2">
        <v>2129.81</v>
      </c>
      <c r="K39" s="2">
        <v>1530.38</v>
      </c>
      <c r="L39" s="2">
        <v>7323.3899999999976</v>
      </c>
      <c r="M39" s="2">
        <v>10983.579999999998</v>
      </c>
      <c r="N39" s="2">
        <v>5646</v>
      </c>
    </row>
    <row r="40" spans="1:14" x14ac:dyDescent="0.2">
      <c r="A40" s="4" t="s">
        <v>70</v>
      </c>
      <c r="B40" s="2" t="s">
        <v>71</v>
      </c>
      <c r="C40" s="2">
        <v>11645</v>
      </c>
      <c r="D40" s="2">
        <v>400</v>
      </c>
      <c r="E40" s="2">
        <v>801</v>
      </c>
      <c r="F40" s="2">
        <v>732</v>
      </c>
      <c r="G40" s="2">
        <v>283.39999999999998</v>
      </c>
      <c r="H40" s="2">
        <v>776.3</v>
      </c>
      <c r="I40" s="2">
        <v>14637.699999999999</v>
      </c>
      <c r="J40" s="2">
        <v>1704.3</v>
      </c>
      <c r="K40" s="2">
        <v>1339.12</v>
      </c>
      <c r="L40" s="2">
        <v>4253.7799999999988</v>
      </c>
      <c r="M40" s="2">
        <v>7297.1999999999989</v>
      </c>
      <c r="N40" s="2">
        <v>7340.5</v>
      </c>
    </row>
    <row r="41" spans="1:14" x14ac:dyDescent="0.2">
      <c r="A41" s="4" t="s">
        <v>72</v>
      </c>
      <c r="B41" s="2" t="s">
        <v>73</v>
      </c>
      <c r="C41" s="2">
        <v>11645</v>
      </c>
      <c r="D41" s="2">
        <v>400</v>
      </c>
      <c r="E41" s="2">
        <v>801</v>
      </c>
      <c r="F41" s="2">
        <v>732</v>
      </c>
      <c r="G41" s="2">
        <v>283.39999999999998</v>
      </c>
      <c r="H41" s="2">
        <v>1174.45</v>
      </c>
      <c r="I41" s="2">
        <v>15035.85</v>
      </c>
      <c r="J41" s="2">
        <v>1789.35</v>
      </c>
      <c r="K41" s="2">
        <v>1339.12</v>
      </c>
      <c r="L41" s="2">
        <v>5356.880000000001</v>
      </c>
      <c r="M41" s="2">
        <v>8485.35</v>
      </c>
      <c r="N41" s="2">
        <v>6550.5</v>
      </c>
    </row>
    <row r="42" spans="1:14" x14ac:dyDescent="0.2">
      <c r="A42" s="4" t="s">
        <v>74</v>
      </c>
      <c r="B42" s="2" t="s">
        <v>75</v>
      </c>
      <c r="C42" s="2">
        <v>11645</v>
      </c>
      <c r="D42" s="2">
        <v>200</v>
      </c>
      <c r="E42" s="2">
        <v>801</v>
      </c>
      <c r="F42" s="2">
        <v>508.39</v>
      </c>
      <c r="G42" s="2">
        <v>283.39999999999998</v>
      </c>
      <c r="H42" s="2">
        <v>776.3</v>
      </c>
      <c r="I42" s="2">
        <v>14214.089999999998</v>
      </c>
      <c r="J42" s="2">
        <v>1606.37</v>
      </c>
      <c r="K42" s="2">
        <v>1339.12</v>
      </c>
      <c r="L42" s="2">
        <v>4116.5999999999985</v>
      </c>
      <c r="M42" s="2">
        <v>7062.0899999999983</v>
      </c>
      <c r="N42" s="2">
        <v>7152</v>
      </c>
    </row>
    <row r="43" spans="1:14" x14ac:dyDescent="0.2">
      <c r="A43" s="4" t="s">
        <v>76</v>
      </c>
      <c r="B43" s="2" t="s">
        <v>77</v>
      </c>
      <c r="C43" s="2">
        <v>11645</v>
      </c>
      <c r="D43" s="2">
        <v>400</v>
      </c>
      <c r="E43" s="2">
        <v>801</v>
      </c>
      <c r="F43" s="2">
        <v>732</v>
      </c>
      <c r="G43" s="2">
        <v>283.39999999999998</v>
      </c>
      <c r="H43" s="2">
        <v>776.3</v>
      </c>
      <c r="I43" s="2">
        <v>14637.699999999999</v>
      </c>
      <c r="J43" s="2">
        <v>1704.3</v>
      </c>
      <c r="K43" s="2">
        <v>1339.12</v>
      </c>
      <c r="L43" s="2">
        <v>6682.7799999999988</v>
      </c>
      <c r="M43" s="2">
        <v>9726.1999999999989</v>
      </c>
      <c r="N43" s="2">
        <v>4911.5</v>
      </c>
    </row>
    <row r="44" spans="1:14" x14ac:dyDescent="0.2">
      <c r="A44" s="4" t="s">
        <v>78</v>
      </c>
      <c r="B44" s="2" t="s">
        <v>79</v>
      </c>
      <c r="C44" s="2">
        <v>8448</v>
      </c>
      <c r="D44" s="2">
        <v>200</v>
      </c>
      <c r="E44" s="2">
        <v>564</v>
      </c>
      <c r="F44" s="2">
        <v>384.58</v>
      </c>
      <c r="G44" s="2">
        <v>283.39999999999998</v>
      </c>
      <c r="H44" s="2">
        <v>522.54</v>
      </c>
      <c r="I44" s="2">
        <v>10402.52</v>
      </c>
      <c r="J44" s="2">
        <v>823.29</v>
      </c>
      <c r="K44" s="2">
        <v>901.38</v>
      </c>
      <c r="L44" s="2">
        <v>609.85000000000036</v>
      </c>
      <c r="M44" s="2">
        <v>2334.5200000000004</v>
      </c>
      <c r="N44" s="2">
        <v>8068</v>
      </c>
    </row>
    <row r="45" spans="1:14" x14ac:dyDescent="0.2">
      <c r="A45" s="4" t="s">
        <v>80</v>
      </c>
      <c r="B45" s="2" t="s">
        <v>81</v>
      </c>
      <c r="C45" s="2">
        <v>11645</v>
      </c>
      <c r="D45" s="2">
        <v>0</v>
      </c>
      <c r="E45" s="2">
        <v>801</v>
      </c>
      <c r="F45" s="2">
        <v>732</v>
      </c>
      <c r="G45" s="2">
        <v>283.39999999999998</v>
      </c>
      <c r="H45" s="2">
        <v>0</v>
      </c>
      <c r="I45" s="2">
        <v>13461.4</v>
      </c>
      <c r="J45" s="2">
        <v>1453.04</v>
      </c>
      <c r="K45" s="2">
        <v>1339.12</v>
      </c>
      <c r="L45" s="2">
        <v>3620.74</v>
      </c>
      <c r="M45" s="2">
        <v>6412.9</v>
      </c>
      <c r="N45" s="2">
        <v>7048.5</v>
      </c>
    </row>
    <row r="46" spans="1:14" x14ac:dyDescent="0.2">
      <c r="A46" s="4" t="s">
        <v>82</v>
      </c>
      <c r="B46" s="2" t="s">
        <v>83</v>
      </c>
      <c r="C46" s="2">
        <v>11645</v>
      </c>
      <c r="D46" s="2">
        <v>200</v>
      </c>
      <c r="E46" s="2">
        <v>801</v>
      </c>
      <c r="F46" s="2">
        <v>732</v>
      </c>
      <c r="G46" s="2">
        <v>0</v>
      </c>
      <c r="H46" s="2">
        <v>6376.75</v>
      </c>
      <c r="I46" s="2">
        <v>19754.75</v>
      </c>
      <c r="J46" s="2">
        <v>2414.4499999999998</v>
      </c>
      <c r="K46" s="2">
        <v>1339.12</v>
      </c>
      <c r="L46" s="2">
        <v>6188.68</v>
      </c>
      <c r="M46" s="2">
        <v>9942.25</v>
      </c>
      <c r="N46" s="2">
        <v>9812.5</v>
      </c>
    </row>
    <row r="47" spans="1:14" x14ac:dyDescent="0.2">
      <c r="A47" s="4" t="s">
        <v>84</v>
      </c>
      <c r="B47" s="2" t="s">
        <v>85</v>
      </c>
      <c r="C47" s="2">
        <v>11645</v>
      </c>
      <c r="D47" s="2">
        <v>0</v>
      </c>
      <c r="E47" s="2">
        <v>801</v>
      </c>
      <c r="F47" s="2">
        <v>732</v>
      </c>
      <c r="G47" s="2">
        <v>0</v>
      </c>
      <c r="H47" s="2">
        <v>388.15</v>
      </c>
      <c r="I47" s="2">
        <v>13566.15</v>
      </c>
      <c r="J47" s="2">
        <v>1475.9</v>
      </c>
      <c r="K47" s="2">
        <v>1339.12</v>
      </c>
      <c r="L47" s="2">
        <v>3861.6299999999992</v>
      </c>
      <c r="M47" s="2">
        <v>6676.65</v>
      </c>
      <c r="N47" s="2">
        <v>6889.5</v>
      </c>
    </row>
    <row r="48" spans="1:14" x14ac:dyDescent="0.2">
      <c r="A48" s="4" t="s">
        <v>86</v>
      </c>
      <c r="B48" s="2" t="s">
        <v>87</v>
      </c>
      <c r="C48" s="2">
        <v>13806</v>
      </c>
      <c r="D48" s="2">
        <v>0</v>
      </c>
      <c r="E48" s="2">
        <v>926</v>
      </c>
      <c r="F48" s="2">
        <v>850</v>
      </c>
      <c r="G48" s="2">
        <v>0</v>
      </c>
      <c r="H48" s="2">
        <v>2070.86</v>
      </c>
      <c r="I48" s="2">
        <v>17652.86</v>
      </c>
      <c r="J48" s="2">
        <v>2154.37</v>
      </c>
      <c r="K48" s="2">
        <v>1587.66</v>
      </c>
      <c r="L48" s="2">
        <v>3134.3300000000017</v>
      </c>
      <c r="M48" s="2">
        <v>6876.3600000000015</v>
      </c>
      <c r="N48" s="2">
        <v>10776.5</v>
      </c>
    </row>
    <row r="49" spans="1:14" x14ac:dyDescent="0.2">
      <c r="A49" s="4" t="s">
        <v>88</v>
      </c>
      <c r="B49" s="2" t="s">
        <v>89</v>
      </c>
      <c r="C49" s="2">
        <v>11645</v>
      </c>
      <c r="D49" s="2">
        <v>400</v>
      </c>
      <c r="E49" s="2">
        <v>801</v>
      </c>
      <c r="F49" s="2">
        <v>732</v>
      </c>
      <c r="G49" s="2">
        <v>0</v>
      </c>
      <c r="H49" s="2">
        <v>0</v>
      </c>
      <c r="I49" s="2">
        <v>13578</v>
      </c>
      <c r="J49" s="2">
        <v>1477.96</v>
      </c>
      <c r="K49" s="2">
        <v>1339.12</v>
      </c>
      <c r="L49" s="2">
        <v>861.42000000000007</v>
      </c>
      <c r="M49" s="2">
        <v>3678.5</v>
      </c>
      <c r="N49" s="2">
        <v>9899.5</v>
      </c>
    </row>
    <row r="50" spans="1:14" x14ac:dyDescent="0.2">
      <c r="A50" s="4" t="s">
        <v>90</v>
      </c>
      <c r="B50" s="2" t="s">
        <v>91</v>
      </c>
      <c r="C50" s="2">
        <v>11988</v>
      </c>
      <c r="D50" s="2">
        <v>400</v>
      </c>
      <c r="E50" s="2">
        <v>820</v>
      </c>
      <c r="F50" s="2">
        <v>675</v>
      </c>
      <c r="G50" s="2">
        <v>0</v>
      </c>
      <c r="H50" s="2">
        <v>2930.25</v>
      </c>
      <c r="I50" s="2">
        <v>16813.25</v>
      </c>
      <c r="J50" s="2">
        <v>1916.79</v>
      </c>
      <c r="K50" s="2">
        <v>1378.56</v>
      </c>
      <c r="L50" s="2">
        <v>0.3999999999996362</v>
      </c>
      <c r="M50" s="2">
        <v>3295.7499999999995</v>
      </c>
      <c r="N50" s="2">
        <v>13517.5</v>
      </c>
    </row>
    <row r="51" spans="1:14" x14ac:dyDescent="0.2">
      <c r="A51" s="4" t="s">
        <v>92</v>
      </c>
      <c r="B51" s="2" t="s">
        <v>93</v>
      </c>
      <c r="C51" s="2">
        <v>13308</v>
      </c>
      <c r="D51" s="2">
        <v>400</v>
      </c>
      <c r="E51" s="2">
        <v>915</v>
      </c>
      <c r="F51" s="2">
        <v>836</v>
      </c>
      <c r="G51" s="2">
        <v>0</v>
      </c>
      <c r="H51" s="2">
        <v>443.59</v>
      </c>
      <c r="I51" s="2">
        <v>15902.59</v>
      </c>
      <c r="J51" s="2">
        <v>1974.53</v>
      </c>
      <c r="K51" s="2">
        <v>1530.38</v>
      </c>
      <c r="L51" s="2">
        <v>2346.1800000000003</v>
      </c>
      <c r="M51" s="2">
        <v>5851.09</v>
      </c>
      <c r="N51" s="2">
        <v>10051.5</v>
      </c>
    </row>
    <row r="52" spans="1:14" x14ac:dyDescent="0.2">
      <c r="A52" s="4" t="s">
        <v>94</v>
      </c>
      <c r="B52" s="2" t="s">
        <v>95</v>
      </c>
      <c r="C52" s="2">
        <v>15983</v>
      </c>
      <c r="D52" s="2">
        <v>400</v>
      </c>
      <c r="E52" s="2">
        <v>1093</v>
      </c>
      <c r="F52" s="2">
        <v>899</v>
      </c>
      <c r="G52" s="2">
        <v>0</v>
      </c>
      <c r="H52" s="2">
        <v>2464.02</v>
      </c>
      <c r="I52" s="2">
        <v>20839.02</v>
      </c>
      <c r="J52" s="2">
        <v>2847.9</v>
      </c>
      <c r="K52" s="2">
        <v>1838.02</v>
      </c>
      <c r="L52" s="2">
        <v>0.1000000000003638</v>
      </c>
      <c r="M52" s="2">
        <v>4686.0200000000004</v>
      </c>
      <c r="N52" s="2">
        <v>16153</v>
      </c>
    </row>
    <row r="53" spans="1:14" x14ac:dyDescent="0.2">
      <c r="A53" s="4" t="s">
        <v>96</v>
      </c>
      <c r="B53" s="2" t="s">
        <v>97</v>
      </c>
      <c r="C53" s="2">
        <v>15983</v>
      </c>
      <c r="D53" s="2">
        <v>0</v>
      </c>
      <c r="E53" s="2">
        <v>1093</v>
      </c>
      <c r="F53" s="2">
        <v>899</v>
      </c>
      <c r="G53" s="2">
        <v>0</v>
      </c>
      <c r="H53" s="2">
        <v>2464.02</v>
      </c>
      <c r="I53" s="2">
        <v>20439.02</v>
      </c>
      <c r="J53" s="2">
        <v>2762.46</v>
      </c>
      <c r="K53" s="2">
        <v>1838.02</v>
      </c>
      <c r="L53" s="2">
        <v>4.0000000000873115E-2</v>
      </c>
      <c r="M53" s="2">
        <v>4600.5200000000004</v>
      </c>
      <c r="N53" s="2">
        <v>15838.5</v>
      </c>
    </row>
    <row r="54" spans="1:14" x14ac:dyDescent="0.2">
      <c r="A54" s="4" t="s">
        <v>98</v>
      </c>
      <c r="B54" s="2" t="s">
        <v>99</v>
      </c>
      <c r="C54" s="2">
        <v>8448</v>
      </c>
      <c r="D54" s="2">
        <v>400</v>
      </c>
      <c r="E54" s="2">
        <v>564</v>
      </c>
      <c r="F54" s="2">
        <v>461.5</v>
      </c>
      <c r="G54" s="2">
        <v>0</v>
      </c>
      <c r="H54" s="2">
        <v>0</v>
      </c>
      <c r="I54" s="2">
        <v>9873.5</v>
      </c>
      <c r="J54" s="2">
        <v>823.6</v>
      </c>
      <c r="K54" s="2">
        <v>971.52</v>
      </c>
      <c r="L54" s="2">
        <v>0.38000000000010914</v>
      </c>
      <c r="M54" s="2">
        <v>1795.5</v>
      </c>
      <c r="N54" s="2">
        <v>8078</v>
      </c>
    </row>
    <row r="55" spans="1:14" s="12" customFormat="1" x14ac:dyDescent="0.2">
      <c r="A55" s="11"/>
      <c r="C55" s="12" t="s">
        <v>39</v>
      </c>
      <c r="D55" s="12" t="s">
        <v>39</v>
      </c>
      <c r="E55" s="12" t="s">
        <v>39</v>
      </c>
      <c r="F55" s="12" t="s">
        <v>39</v>
      </c>
      <c r="G55" s="12" t="s">
        <v>39</v>
      </c>
      <c r="H55" s="12" t="s">
        <v>39</v>
      </c>
      <c r="I55" s="12" t="s">
        <v>39</v>
      </c>
      <c r="J55" s="12" t="s">
        <v>39</v>
      </c>
      <c r="K55" s="12" t="s">
        <v>39</v>
      </c>
      <c r="L55" s="12" t="s">
        <v>39</v>
      </c>
      <c r="M55" s="12" t="s">
        <v>39</v>
      </c>
      <c r="N55" s="12" t="s">
        <v>39</v>
      </c>
    </row>
    <row r="57" spans="1:14" x14ac:dyDescent="0.2">
      <c r="A57" s="10" t="s">
        <v>100</v>
      </c>
    </row>
    <row r="58" spans="1:14" x14ac:dyDescent="0.2">
      <c r="A58" s="4" t="s">
        <v>101</v>
      </c>
      <c r="B58" s="2" t="s">
        <v>102</v>
      </c>
      <c r="C58" s="2">
        <v>29714</v>
      </c>
      <c r="D58" s="2">
        <v>0</v>
      </c>
      <c r="E58" s="2">
        <v>1465</v>
      </c>
      <c r="F58" s="2">
        <v>1107</v>
      </c>
      <c r="G58" s="2">
        <v>850.2</v>
      </c>
      <c r="H58" s="2">
        <v>0</v>
      </c>
      <c r="I58" s="2">
        <v>33136.199999999997</v>
      </c>
      <c r="J58" s="2">
        <v>5796.12</v>
      </c>
      <c r="K58" s="2">
        <v>3417.08</v>
      </c>
      <c r="L58" s="2">
        <v>0</v>
      </c>
      <c r="M58" s="2">
        <v>9213.2000000000007</v>
      </c>
      <c r="N58" s="2">
        <v>23923</v>
      </c>
    </row>
    <row r="59" spans="1:14" x14ac:dyDescent="0.2">
      <c r="A59" s="4" t="s">
        <v>103</v>
      </c>
      <c r="B59" s="13" t="s">
        <v>104</v>
      </c>
      <c r="C59" s="2">
        <v>13806</v>
      </c>
      <c r="D59" s="2">
        <v>400</v>
      </c>
      <c r="E59" s="2">
        <v>926</v>
      </c>
      <c r="F59" s="2">
        <v>850</v>
      </c>
      <c r="G59" s="2">
        <v>0</v>
      </c>
      <c r="H59" s="2">
        <v>2301</v>
      </c>
      <c r="I59" s="2">
        <v>18283</v>
      </c>
      <c r="J59" s="2">
        <v>2301.3200000000002</v>
      </c>
      <c r="K59" s="2">
        <v>1587.7</v>
      </c>
      <c r="L59" s="2">
        <v>-2.0000000000436557E-2</v>
      </c>
      <c r="M59" s="2">
        <v>3889</v>
      </c>
      <c r="N59" s="2">
        <v>14394</v>
      </c>
    </row>
    <row r="60" spans="1:14" x14ac:dyDescent="0.2">
      <c r="A60" s="4" t="s">
        <v>105</v>
      </c>
      <c r="B60" s="13" t="s">
        <v>106</v>
      </c>
      <c r="C60" s="2">
        <v>11988</v>
      </c>
      <c r="D60" s="2">
        <v>0</v>
      </c>
      <c r="E60" s="2">
        <v>820</v>
      </c>
      <c r="F60" s="2">
        <v>675</v>
      </c>
      <c r="G60" s="2">
        <v>0</v>
      </c>
      <c r="H60" s="2">
        <v>1997.9</v>
      </c>
      <c r="I60" s="2">
        <v>15480.9</v>
      </c>
      <c r="J60" s="2">
        <v>1694.55</v>
      </c>
      <c r="K60" s="2">
        <v>1378.56</v>
      </c>
      <c r="L60" s="2">
        <v>2449.2900000000009</v>
      </c>
      <c r="M60" s="2">
        <v>5522.4000000000005</v>
      </c>
      <c r="N60" s="2">
        <v>9958.5</v>
      </c>
    </row>
    <row r="61" spans="1:14" x14ac:dyDescent="0.2">
      <c r="A61" s="4" t="s">
        <v>107</v>
      </c>
      <c r="B61" s="13" t="s">
        <v>108</v>
      </c>
      <c r="C61" s="2">
        <v>16896</v>
      </c>
      <c r="D61" s="2">
        <v>400</v>
      </c>
      <c r="E61" s="2">
        <v>1128</v>
      </c>
      <c r="F61" s="2">
        <v>923</v>
      </c>
      <c r="G61" s="2">
        <v>0</v>
      </c>
      <c r="H61" s="2">
        <v>2816.06</v>
      </c>
      <c r="I61" s="2">
        <v>22163.06</v>
      </c>
      <c r="J61" s="2">
        <v>3110.91</v>
      </c>
      <c r="K61" s="2">
        <v>1943.08</v>
      </c>
      <c r="L61" s="2">
        <v>1553.5699999999997</v>
      </c>
      <c r="M61" s="2">
        <v>6607.5599999999995</v>
      </c>
      <c r="N61" s="2">
        <v>15555.5</v>
      </c>
    </row>
    <row r="62" spans="1:14" x14ac:dyDescent="0.2">
      <c r="A62" s="4" t="s">
        <v>109</v>
      </c>
      <c r="B62" s="13" t="s">
        <v>110</v>
      </c>
      <c r="C62" s="2">
        <v>5721</v>
      </c>
      <c r="D62" s="2">
        <v>0</v>
      </c>
      <c r="E62" s="2">
        <v>478.5</v>
      </c>
      <c r="F62" s="2">
        <v>440.5</v>
      </c>
      <c r="G62" s="2">
        <v>0</v>
      </c>
      <c r="H62" s="2">
        <v>28461.23</v>
      </c>
      <c r="I62" s="2">
        <v>35101.229999999996</v>
      </c>
      <c r="J62" s="2">
        <f>1381.04+4141.25</f>
        <v>5522.29</v>
      </c>
      <c r="K62" s="2">
        <v>657.92</v>
      </c>
      <c r="L62" s="2">
        <v>3647.5199999999968</v>
      </c>
      <c r="M62" s="2">
        <v>9827.7299999999959</v>
      </c>
      <c r="N62" s="2">
        <v>25273.5</v>
      </c>
    </row>
    <row r="63" spans="1:14" x14ac:dyDescent="0.2">
      <c r="A63" s="4" t="s">
        <v>111</v>
      </c>
      <c r="B63" s="13" t="s">
        <v>112</v>
      </c>
      <c r="C63" s="2">
        <v>14937</v>
      </c>
      <c r="D63" s="2">
        <v>400</v>
      </c>
      <c r="E63" s="2">
        <v>957</v>
      </c>
      <c r="F63" s="2">
        <v>881</v>
      </c>
      <c r="G63" s="2">
        <v>0</v>
      </c>
      <c r="H63" s="2">
        <v>0</v>
      </c>
      <c r="I63" s="2">
        <v>17175</v>
      </c>
      <c r="J63" s="2">
        <v>2246.3200000000002</v>
      </c>
      <c r="K63" s="2">
        <v>1717.72</v>
      </c>
      <c r="L63" s="2">
        <v>7189.4599999999991</v>
      </c>
      <c r="M63" s="2">
        <v>11153.5</v>
      </c>
      <c r="N63" s="2">
        <v>6021.5</v>
      </c>
    </row>
    <row r="64" spans="1:14" x14ac:dyDescent="0.2">
      <c r="A64" s="4" t="s">
        <v>113</v>
      </c>
      <c r="B64" s="13" t="s">
        <v>114</v>
      </c>
      <c r="C64" s="2">
        <v>12319</v>
      </c>
      <c r="D64" s="2">
        <v>0</v>
      </c>
      <c r="E64" s="2">
        <v>788</v>
      </c>
      <c r="F64" s="2">
        <v>645</v>
      </c>
      <c r="G64" s="2">
        <v>0</v>
      </c>
      <c r="H64" s="2">
        <v>0</v>
      </c>
      <c r="I64" s="2">
        <v>13752</v>
      </c>
      <c r="J64" s="2">
        <v>1515.14</v>
      </c>
      <c r="K64" s="2">
        <v>1416.64</v>
      </c>
      <c r="L64" s="2">
        <v>1791.2199999999993</v>
      </c>
      <c r="M64" s="2">
        <v>4723</v>
      </c>
      <c r="N64" s="2">
        <v>9029</v>
      </c>
    </row>
    <row r="65" spans="1:14" x14ac:dyDescent="0.2">
      <c r="A65" s="4" t="s">
        <v>115</v>
      </c>
      <c r="B65" s="13" t="s">
        <v>116</v>
      </c>
      <c r="C65" s="2">
        <v>11929</v>
      </c>
      <c r="D65" s="2">
        <v>0</v>
      </c>
      <c r="E65" s="2">
        <v>737</v>
      </c>
      <c r="F65" s="2">
        <v>675</v>
      </c>
      <c r="G65" s="2">
        <v>0</v>
      </c>
      <c r="H65" s="2">
        <v>0</v>
      </c>
      <c r="I65" s="2">
        <v>13341</v>
      </c>
      <c r="J65" s="2">
        <v>1425.18</v>
      </c>
      <c r="K65" s="2">
        <v>1371.86</v>
      </c>
      <c r="L65" s="2">
        <v>10.959999999999127</v>
      </c>
      <c r="M65" s="2">
        <v>2807.9999999999991</v>
      </c>
      <c r="N65" s="2">
        <v>10533</v>
      </c>
    </row>
    <row r="66" spans="1:14" x14ac:dyDescent="0.2">
      <c r="A66" s="4" t="s">
        <v>117</v>
      </c>
      <c r="B66" s="13" t="s">
        <v>118</v>
      </c>
      <c r="C66" s="2">
        <v>11988</v>
      </c>
      <c r="D66" s="2">
        <v>0</v>
      </c>
      <c r="E66" s="2">
        <v>820</v>
      </c>
      <c r="F66" s="2">
        <v>675</v>
      </c>
      <c r="G66" s="2">
        <v>0</v>
      </c>
      <c r="H66" s="2">
        <v>0</v>
      </c>
      <c r="I66" s="2">
        <v>13483</v>
      </c>
      <c r="J66" s="2">
        <v>1457.76</v>
      </c>
      <c r="K66" s="2">
        <v>1378.62</v>
      </c>
      <c r="L66" s="2">
        <v>0.11999999999898137</v>
      </c>
      <c r="M66" s="2">
        <v>2836.4999999999991</v>
      </c>
      <c r="N66" s="2">
        <v>10646.5</v>
      </c>
    </row>
    <row r="67" spans="1:14" x14ac:dyDescent="0.2">
      <c r="A67" s="4" t="s">
        <v>119</v>
      </c>
      <c r="B67" s="13" t="s">
        <v>120</v>
      </c>
      <c r="C67" s="2">
        <v>11988</v>
      </c>
      <c r="D67" s="2">
        <v>400</v>
      </c>
      <c r="E67" s="2">
        <v>820</v>
      </c>
      <c r="F67" s="2">
        <v>675</v>
      </c>
      <c r="G67" s="2">
        <v>0</v>
      </c>
      <c r="H67" s="2">
        <v>5394.6</v>
      </c>
      <c r="I67" s="2">
        <v>19277.599999999999</v>
      </c>
      <c r="J67" s="2">
        <v>2312.64</v>
      </c>
      <c r="K67" s="2">
        <v>1378.62</v>
      </c>
      <c r="L67" s="2">
        <v>0.33999999999832653</v>
      </c>
      <c r="M67" s="2">
        <v>3691.5999999999981</v>
      </c>
      <c r="N67" s="2">
        <v>15586</v>
      </c>
    </row>
    <row r="68" spans="1:14" x14ac:dyDescent="0.2">
      <c r="A68" s="4" t="s">
        <v>121</v>
      </c>
      <c r="B68" s="13" t="s">
        <v>122</v>
      </c>
      <c r="C68" s="2">
        <v>11442</v>
      </c>
      <c r="D68" s="2">
        <v>200</v>
      </c>
      <c r="E68" s="2">
        <v>784</v>
      </c>
      <c r="F68" s="2">
        <v>664</v>
      </c>
      <c r="G68" s="2">
        <v>0</v>
      </c>
      <c r="H68" s="2">
        <v>0</v>
      </c>
      <c r="I68" s="2">
        <v>13090</v>
      </c>
      <c r="J68" s="2">
        <v>1376.02</v>
      </c>
      <c r="K68" s="2">
        <v>1315.84</v>
      </c>
      <c r="L68" s="2">
        <v>15.139999999999418</v>
      </c>
      <c r="M68" s="2">
        <v>2706.9999999999991</v>
      </c>
      <c r="N68" s="2">
        <v>10383</v>
      </c>
    </row>
    <row r="69" spans="1:14" x14ac:dyDescent="0.2">
      <c r="A69" s="4" t="s">
        <v>123</v>
      </c>
      <c r="B69" s="13" t="s">
        <v>124</v>
      </c>
      <c r="C69" s="2">
        <v>7468.5</v>
      </c>
      <c r="D69" s="2">
        <v>0</v>
      </c>
      <c r="E69" s="2">
        <v>478.5</v>
      </c>
      <c r="F69" s="2">
        <v>440.5</v>
      </c>
      <c r="G69" s="2">
        <v>0</v>
      </c>
      <c r="H69" s="2">
        <v>0</v>
      </c>
      <c r="I69" s="2">
        <v>8387.5</v>
      </c>
      <c r="J69" s="2">
        <v>1080.47</v>
      </c>
      <c r="K69" s="2">
        <v>858.88</v>
      </c>
      <c r="L69" s="2">
        <v>0.1499999999996362</v>
      </c>
      <c r="M69" s="2">
        <v>1939.4999999999995</v>
      </c>
      <c r="N69" s="2">
        <v>6448</v>
      </c>
    </row>
    <row r="70" spans="1:14" s="12" customFormat="1" x14ac:dyDescent="0.2">
      <c r="A70" s="11"/>
      <c r="B70" s="16"/>
      <c r="C70" s="12" t="s">
        <v>39</v>
      </c>
      <c r="D70" s="12" t="s">
        <v>39</v>
      </c>
      <c r="E70" s="12" t="s">
        <v>39</v>
      </c>
      <c r="F70" s="12" t="s">
        <v>39</v>
      </c>
      <c r="G70" s="12" t="s">
        <v>39</v>
      </c>
      <c r="H70" s="12" t="s">
        <v>39</v>
      </c>
      <c r="I70" s="12" t="s">
        <v>39</v>
      </c>
      <c r="J70" s="12" t="s">
        <v>39</v>
      </c>
      <c r="K70" s="12" t="s">
        <v>39</v>
      </c>
      <c r="L70" s="12" t="s">
        <v>39</v>
      </c>
      <c r="M70" s="12" t="s">
        <v>39</v>
      </c>
      <c r="N70" s="12" t="s">
        <v>39</v>
      </c>
    </row>
    <row r="71" spans="1:14" x14ac:dyDescent="0.2">
      <c r="B71" s="13"/>
    </row>
    <row r="72" spans="1:14" x14ac:dyDescent="0.2">
      <c r="A72" s="10" t="s">
        <v>125</v>
      </c>
      <c r="B72" s="13"/>
    </row>
    <row r="73" spans="1:14" x14ac:dyDescent="0.2">
      <c r="A73" s="4" t="s">
        <v>126</v>
      </c>
      <c r="B73" s="13" t="s">
        <v>127</v>
      </c>
      <c r="C73" s="13">
        <v>11442</v>
      </c>
      <c r="D73" s="2">
        <v>400</v>
      </c>
      <c r="E73" s="2">
        <v>784</v>
      </c>
      <c r="F73" s="2">
        <v>664</v>
      </c>
      <c r="G73" s="2">
        <v>708.5</v>
      </c>
      <c r="H73" s="2">
        <v>381.36</v>
      </c>
      <c r="I73" s="2">
        <v>14379.86</v>
      </c>
      <c r="J73" s="2">
        <v>1608.35</v>
      </c>
      <c r="K73" s="2">
        <v>1315.7</v>
      </c>
      <c r="L73" s="2">
        <v>1.3100000000013097</v>
      </c>
      <c r="M73" s="2">
        <v>2925.3600000000015</v>
      </c>
      <c r="N73" s="2">
        <v>11454.5</v>
      </c>
    </row>
    <row r="74" spans="1:14" x14ac:dyDescent="0.2">
      <c r="A74" s="4" t="s">
        <v>128</v>
      </c>
      <c r="B74" s="13" t="s">
        <v>129</v>
      </c>
      <c r="C74" s="13">
        <v>12673</v>
      </c>
      <c r="D74" s="2">
        <v>400</v>
      </c>
      <c r="E74" s="2">
        <v>846</v>
      </c>
      <c r="F74" s="2">
        <v>692</v>
      </c>
      <c r="G74" s="2">
        <v>708.5</v>
      </c>
      <c r="H74" s="2">
        <v>2112</v>
      </c>
      <c r="I74" s="2">
        <v>17431.5</v>
      </c>
      <c r="J74" s="2">
        <v>2115.0100000000002</v>
      </c>
      <c r="K74" s="2">
        <v>1457.28</v>
      </c>
      <c r="L74" s="2">
        <v>909.20999999999913</v>
      </c>
      <c r="M74" s="2">
        <v>4481.4999999999991</v>
      </c>
      <c r="N74" s="2">
        <v>12950</v>
      </c>
    </row>
    <row r="75" spans="1:14" x14ac:dyDescent="0.2">
      <c r="A75" s="4" t="s">
        <v>130</v>
      </c>
      <c r="B75" s="13" t="s">
        <v>131</v>
      </c>
      <c r="C75" s="13">
        <v>11442</v>
      </c>
      <c r="D75" s="2">
        <v>200</v>
      </c>
      <c r="E75" s="2">
        <v>784</v>
      </c>
      <c r="F75" s="2">
        <v>664</v>
      </c>
      <c r="G75" s="2">
        <v>0</v>
      </c>
      <c r="H75" s="2">
        <v>1589</v>
      </c>
      <c r="I75" s="2">
        <v>14679</v>
      </c>
      <c r="J75" s="2">
        <v>1576.53</v>
      </c>
      <c r="K75" s="2">
        <v>1315.7</v>
      </c>
      <c r="L75" s="2">
        <v>5182.2700000000004</v>
      </c>
      <c r="M75" s="2">
        <v>8074.5</v>
      </c>
      <c r="N75" s="2">
        <v>6604.5</v>
      </c>
    </row>
    <row r="76" spans="1:14" x14ac:dyDescent="0.2">
      <c r="A76" s="4" t="s">
        <v>132</v>
      </c>
      <c r="B76" s="13" t="s">
        <v>133</v>
      </c>
      <c r="C76" s="13">
        <v>11442</v>
      </c>
      <c r="D76" s="2">
        <v>0</v>
      </c>
      <c r="E76" s="2">
        <v>784</v>
      </c>
      <c r="F76" s="2">
        <v>0</v>
      </c>
      <c r="G76" s="2">
        <v>0</v>
      </c>
      <c r="H76" s="2">
        <v>0</v>
      </c>
      <c r="I76" s="2">
        <v>12226</v>
      </c>
      <c r="J76" s="2">
        <v>1222.74</v>
      </c>
      <c r="K76" s="2">
        <v>1315.7</v>
      </c>
      <c r="L76" s="2">
        <v>1.0599999999994907</v>
      </c>
      <c r="M76" s="2">
        <v>2539.4999999999995</v>
      </c>
      <c r="N76" s="2">
        <v>9686.5</v>
      </c>
    </row>
    <row r="77" spans="1:14" x14ac:dyDescent="0.2">
      <c r="A77" s="4" t="s">
        <v>134</v>
      </c>
      <c r="B77" s="13" t="s">
        <v>135</v>
      </c>
      <c r="C77" s="13">
        <v>11442</v>
      </c>
      <c r="D77" s="2">
        <v>400</v>
      </c>
      <c r="E77" s="2">
        <v>784</v>
      </c>
      <c r="F77" s="2">
        <v>664</v>
      </c>
      <c r="G77" s="2">
        <v>0</v>
      </c>
      <c r="H77" s="2">
        <v>1906.8</v>
      </c>
      <c r="I77" s="2">
        <v>15196.8</v>
      </c>
      <c r="J77" s="2">
        <v>1653.19</v>
      </c>
      <c r="K77" s="2">
        <v>1315.7</v>
      </c>
      <c r="L77" s="2">
        <v>1.4099999999998545</v>
      </c>
      <c r="M77" s="2">
        <v>2970.3</v>
      </c>
      <c r="N77" s="2">
        <v>12226.5</v>
      </c>
    </row>
    <row r="78" spans="1:14" x14ac:dyDescent="0.2">
      <c r="A78" s="4" t="s">
        <v>136</v>
      </c>
      <c r="B78" s="13" t="s">
        <v>137</v>
      </c>
      <c r="C78" s="2">
        <v>11442</v>
      </c>
      <c r="D78" s="2">
        <v>400</v>
      </c>
      <c r="E78" s="2">
        <v>784</v>
      </c>
      <c r="F78" s="2">
        <v>664</v>
      </c>
      <c r="G78" s="2">
        <v>0</v>
      </c>
      <c r="H78" s="2">
        <v>1334.76</v>
      </c>
      <c r="I78" s="2">
        <v>14624.76</v>
      </c>
      <c r="J78" s="2">
        <v>1569.02</v>
      </c>
      <c r="K78" s="2">
        <v>1315.7</v>
      </c>
      <c r="L78" s="2">
        <v>1.0400000000008731</v>
      </c>
      <c r="M78" s="2">
        <v>2885.7600000000011</v>
      </c>
      <c r="N78" s="2">
        <v>11739</v>
      </c>
    </row>
    <row r="79" spans="1:14" s="12" customFormat="1" x14ac:dyDescent="0.2">
      <c r="A79" s="11"/>
      <c r="B79" s="16"/>
      <c r="C79" s="12" t="s">
        <v>39</v>
      </c>
      <c r="D79" s="12" t="s">
        <v>39</v>
      </c>
      <c r="E79" s="12" t="s">
        <v>39</v>
      </c>
      <c r="F79" s="12" t="s">
        <v>39</v>
      </c>
      <c r="G79" s="12" t="s">
        <v>39</v>
      </c>
      <c r="H79" s="12" t="s">
        <v>39</v>
      </c>
      <c r="I79" s="12" t="s">
        <v>39</v>
      </c>
      <c r="J79" s="12" t="s">
        <v>39</v>
      </c>
      <c r="K79" s="12" t="s">
        <v>39</v>
      </c>
      <c r="L79" s="12" t="s">
        <v>39</v>
      </c>
      <c r="M79" s="12" t="s">
        <v>39</v>
      </c>
      <c r="N79" s="12" t="s">
        <v>39</v>
      </c>
    </row>
    <row r="80" spans="1:14" x14ac:dyDescent="0.2">
      <c r="B80" s="13"/>
    </row>
    <row r="81" spans="1:14" x14ac:dyDescent="0.2">
      <c r="A81" s="10" t="s">
        <v>138</v>
      </c>
      <c r="B81" s="13"/>
    </row>
    <row r="82" spans="1:14" x14ac:dyDescent="0.2">
      <c r="A82" s="4" t="s">
        <v>139</v>
      </c>
      <c r="B82" s="13" t="s">
        <v>140</v>
      </c>
      <c r="C82" s="2">
        <v>11442</v>
      </c>
      <c r="D82" s="2">
        <v>200</v>
      </c>
      <c r="E82" s="2">
        <v>784</v>
      </c>
      <c r="F82" s="2">
        <v>664</v>
      </c>
      <c r="G82" s="2">
        <v>708.5</v>
      </c>
      <c r="H82" s="2">
        <v>0</v>
      </c>
      <c r="I82" s="2">
        <v>13798.5</v>
      </c>
      <c r="J82" s="2">
        <v>1524.9</v>
      </c>
      <c r="K82" s="2">
        <v>1315.7</v>
      </c>
      <c r="L82" s="2">
        <v>1.3999999999996362</v>
      </c>
      <c r="M82" s="2">
        <v>2842</v>
      </c>
      <c r="N82" s="2">
        <v>10956.5</v>
      </c>
    </row>
    <row r="83" spans="1:14" x14ac:dyDescent="0.2">
      <c r="A83" s="4" t="s">
        <v>141</v>
      </c>
      <c r="B83" s="13" t="s">
        <v>142</v>
      </c>
      <c r="C83" s="2">
        <v>11442</v>
      </c>
      <c r="D83" s="2">
        <v>400</v>
      </c>
      <c r="E83" s="2">
        <v>784</v>
      </c>
      <c r="F83" s="2">
        <v>499</v>
      </c>
      <c r="G83" s="2">
        <v>0</v>
      </c>
      <c r="H83" s="2">
        <v>1906.8</v>
      </c>
      <c r="I83" s="2">
        <v>15031.8</v>
      </c>
      <c r="J83" s="2">
        <v>1596.9</v>
      </c>
      <c r="K83" s="2">
        <v>1315.7</v>
      </c>
      <c r="L83" s="2">
        <v>1.1999999999989086</v>
      </c>
      <c r="M83" s="2">
        <v>2913.7999999999993</v>
      </c>
      <c r="N83" s="2">
        <v>12118</v>
      </c>
    </row>
    <row r="84" spans="1:14" x14ac:dyDescent="0.2">
      <c r="A84" s="4" t="s">
        <v>143</v>
      </c>
      <c r="B84" s="13" t="s">
        <v>144</v>
      </c>
      <c r="C84" s="2">
        <v>11442</v>
      </c>
      <c r="D84" s="2">
        <v>200</v>
      </c>
      <c r="E84" s="2">
        <v>784</v>
      </c>
      <c r="F84" s="2">
        <v>664</v>
      </c>
      <c r="G84" s="2">
        <v>0</v>
      </c>
      <c r="H84" s="2">
        <v>1906.8</v>
      </c>
      <c r="I84" s="2">
        <v>14996.8</v>
      </c>
      <c r="J84" s="2">
        <v>1610.47</v>
      </c>
      <c r="K84" s="2">
        <v>1315.7</v>
      </c>
      <c r="L84" s="2">
        <v>1.1299999999991996</v>
      </c>
      <c r="M84" s="2">
        <v>2927.2999999999993</v>
      </c>
      <c r="N84" s="2">
        <v>12069.5</v>
      </c>
    </row>
    <row r="85" spans="1:14" x14ac:dyDescent="0.2">
      <c r="A85" s="4" t="s">
        <v>145</v>
      </c>
      <c r="B85" s="13" t="s">
        <v>146</v>
      </c>
      <c r="C85" s="2">
        <v>11442</v>
      </c>
      <c r="D85" s="2">
        <v>0</v>
      </c>
      <c r="E85" s="2">
        <v>784</v>
      </c>
      <c r="F85" s="2">
        <v>664</v>
      </c>
      <c r="G85" s="2">
        <v>0</v>
      </c>
      <c r="H85" s="2">
        <v>1906.8</v>
      </c>
      <c r="I85" s="2">
        <v>14796.8</v>
      </c>
      <c r="J85" s="2">
        <v>1567.75</v>
      </c>
      <c r="K85" s="2">
        <v>1315.7</v>
      </c>
      <c r="L85" s="2">
        <v>0.84999999999854481</v>
      </c>
      <c r="M85" s="2">
        <v>2884.2999999999984</v>
      </c>
      <c r="N85" s="2">
        <v>11912.5</v>
      </c>
    </row>
    <row r="86" spans="1:14" x14ac:dyDescent="0.2">
      <c r="A86" s="4" t="s">
        <v>147</v>
      </c>
      <c r="B86" s="13" t="s">
        <v>148</v>
      </c>
      <c r="C86" s="2">
        <v>11442</v>
      </c>
      <c r="D86" s="2">
        <v>200</v>
      </c>
      <c r="E86" s="2">
        <v>784</v>
      </c>
      <c r="F86" s="2">
        <v>664</v>
      </c>
      <c r="G86" s="2">
        <v>0</v>
      </c>
      <c r="H86" s="2">
        <v>1906.8</v>
      </c>
      <c r="I86" s="2">
        <v>14996.8</v>
      </c>
      <c r="J86" s="2">
        <v>1610.47</v>
      </c>
      <c r="K86" s="2">
        <v>1315.7</v>
      </c>
      <c r="L86" s="2">
        <v>1567.1299999999992</v>
      </c>
      <c r="M86" s="2">
        <v>4493.2999999999993</v>
      </c>
      <c r="N86" s="2">
        <v>10503.5</v>
      </c>
    </row>
    <row r="87" spans="1:14" x14ac:dyDescent="0.2">
      <c r="A87" s="4" t="s">
        <v>149</v>
      </c>
      <c r="B87" s="13" t="s">
        <v>150</v>
      </c>
      <c r="C87" s="2">
        <v>11442</v>
      </c>
      <c r="D87" s="2">
        <v>200</v>
      </c>
      <c r="E87" s="2">
        <v>784</v>
      </c>
      <c r="F87" s="2">
        <v>664</v>
      </c>
      <c r="G87" s="2">
        <v>0</v>
      </c>
      <c r="H87" s="2">
        <v>1906.8</v>
      </c>
      <c r="I87" s="2">
        <v>14996.8</v>
      </c>
      <c r="J87" s="2">
        <v>1604.37</v>
      </c>
      <c r="K87" s="2">
        <v>1315.7</v>
      </c>
      <c r="L87" s="2">
        <v>1.2299999999995634</v>
      </c>
      <c r="M87" s="2">
        <v>2921.2999999999993</v>
      </c>
      <c r="N87" s="2">
        <v>12075.5</v>
      </c>
    </row>
    <row r="88" spans="1:14" x14ac:dyDescent="0.2">
      <c r="A88" s="4" t="s">
        <v>151</v>
      </c>
      <c r="B88" s="13" t="s">
        <v>152</v>
      </c>
      <c r="C88" s="2">
        <v>11442</v>
      </c>
      <c r="D88" s="2">
        <v>0</v>
      </c>
      <c r="E88" s="2">
        <v>784</v>
      </c>
      <c r="F88" s="2">
        <v>664</v>
      </c>
      <c r="G88" s="2">
        <v>0</v>
      </c>
      <c r="H88" s="2">
        <v>1906.8</v>
      </c>
      <c r="I88" s="2">
        <v>14796.8</v>
      </c>
      <c r="J88" s="2">
        <v>1560.96</v>
      </c>
      <c r="K88" s="2">
        <v>1315.7</v>
      </c>
      <c r="L88" s="2">
        <v>1.1399999999994179</v>
      </c>
      <c r="M88" s="2">
        <v>2877.7999999999993</v>
      </c>
      <c r="N88" s="2">
        <v>11919</v>
      </c>
    </row>
    <row r="89" spans="1:14" x14ac:dyDescent="0.2">
      <c r="A89" s="4" t="s">
        <v>153</v>
      </c>
      <c r="B89" s="13" t="s">
        <v>154</v>
      </c>
      <c r="C89" s="2">
        <v>11442</v>
      </c>
      <c r="D89" s="2">
        <v>200</v>
      </c>
      <c r="E89" s="2">
        <v>784</v>
      </c>
      <c r="F89" s="2">
        <v>664</v>
      </c>
      <c r="G89" s="2">
        <v>0</v>
      </c>
      <c r="H89" s="2">
        <v>715.13</v>
      </c>
      <c r="I89" s="2">
        <v>13805.13</v>
      </c>
      <c r="J89" s="2">
        <v>1455.63</v>
      </c>
      <c r="K89" s="2">
        <v>1315.84</v>
      </c>
      <c r="L89" s="2">
        <v>0.15999999999985448</v>
      </c>
      <c r="M89" s="2">
        <v>2771.63</v>
      </c>
      <c r="N89" s="2">
        <v>11033.5</v>
      </c>
    </row>
    <row r="90" spans="1:14" x14ac:dyDescent="0.2">
      <c r="A90" s="4" t="s">
        <v>155</v>
      </c>
      <c r="B90" s="13" t="s">
        <v>156</v>
      </c>
      <c r="C90" s="2">
        <v>12673</v>
      </c>
      <c r="D90" s="2">
        <v>0</v>
      </c>
      <c r="E90" s="2">
        <v>846</v>
      </c>
      <c r="F90" s="2">
        <v>692</v>
      </c>
      <c r="G90" s="2">
        <v>0</v>
      </c>
      <c r="H90" s="2">
        <v>0</v>
      </c>
      <c r="I90" s="2">
        <v>14211</v>
      </c>
      <c r="J90" s="2">
        <v>1613.24</v>
      </c>
      <c r="K90" s="2">
        <v>1457.38</v>
      </c>
      <c r="L90" s="2">
        <v>-0.11999999999898137</v>
      </c>
      <c r="M90" s="2">
        <v>3070.5000000000009</v>
      </c>
      <c r="N90" s="2">
        <v>11140.5</v>
      </c>
    </row>
    <row r="91" spans="1:14" s="12" customFormat="1" x14ac:dyDescent="0.2">
      <c r="A91" s="11"/>
      <c r="B91" s="16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</row>
    <row r="92" spans="1:14" x14ac:dyDescent="0.2">
      <c r="B92" s="13"/>
    </row>
    <row r="93" spans="1:14" x14ac:dyDescent="0.2">
      <c r="A93" s="10" t="s">
        <v>157</v>
      </c>
      <c r="B93" s="13"/>
    </row>
    <row r="94" spans="1:14" x14ac:dyDescent="0.2">
      <c r="A94" s="4" t="s">
        <v>158</v>
      </c>
      <c r="B94" s="13" t="s">
        <v>159</v>
      </c>
      <c r="C94" s="13">
        <v>14053</v>
      </c>
      <c r="D94" s="2">
        <v>200</v>
      </c>
      <c r="E94" s="2">
        <v>815</v>
      </c>
      <c r="F94" s="2">
        <v>716</v>
      </c>
      <c r="G94" s="2">
        <v>850.2</v>
      </c>
      <c r="H94" s="2">
        <v>0</v>
      </c>
      <c r="I94" s="2">
        <v>16634.2</v>
      </c>
      <c r="J94" s="2">
        <v>2269.58</v>
      </c>
      <c r="K94" s="2">
        <v>1690.78</v>
      </c>
      <c r="L94" s="2">
        <v>1766.3400000000001</v>
      </c>
      <c r="M94" s="2">
        <v>5726.7</v>
      </c>
      <c r="N94" s="2">
        <v>10907.5</v>
      </c>
    </row>
    <row r="95" spans="1:14" x14ac:dyDescent="0.2">
      <c r="A95" s="4" t="s">
        <v>160</v>
      </c>
      <c r="B95" s="13" t="s">
        <v>161</v>
      </c>
      <c r="C95" s="13">
        <v>12847</v>
      </c>
      <c r="D95" s="2">
        <v>200</v>
      </c>
      <c r="E95" s="2">
        <v>815</v>
      </c>
      <c r="F95" s="2">
        <v>716</v>
      </c>
      <c r="G95" s="2">
        <v>566.79999999999995</v>
      </c>
      <c r="H95" s="2">
        <v>0</v>
      </c>
      <c r="I95" s="2">
        <v>15144.8</v>
      </c>
      <c r="J95" s="2">
        <v>1812.7</v>
      </c>
      <c r="K95" s="2">
        <v>1477.4</v>
      </c>
      <c r="L95" s="2">
        <v>9826.6999999999989</v>
      </c>
      <c r="M95" s="2">
        <v>13116.8</v>
      </c>
      <c r="N95" s="2">
        <v>2028</v>
      </c>
    </row>
    <row r="96" spans="1:14" x14ac:dyDescent="0.2">
      <c r="A96" s="4" t="s">
        <v>162</v>
      </c>
      <c r="B96" s="13" t="s">
        <v>163</v>
      </c>
      <c r="C96" s="13">
        <v>11557</v>
      </c>
      <c r="D96" s="2">
        <v>0</v>
      </c>
      <c r="E96" s="2">
        <v>717</v>
      </c>
      <c r="F96" s="2">
        <v>667</v>
      </c>
      <c r="G96" s="2">
        <v>708.5</v>
      </c>
      <c r="H96" s="2">
        <v>385.23</v>
      </c>
      <c r="I96" s="2">
        <v>14034.73</v>
      </c>
      <c r="J96" s="2">
        <v>1575.59</v>
      </c>
      <c r="K96" s="2">
        <v>1329.04</v>
      </c>
      <c r="L96" s="2">
        <v>5895.5999999999985</v>
      </c>
      <c r="M96" s="2">
        <v>8800.23</v>
      </c>
      <c r="N96" s="2">
        <v>5234.5</v>
      </c>
    </row>
    <row r="97" spans="1:14" x14ac:dyDescent="0.2">
      <c r="A97" s="4" t="s">
        <v>164</v>
      </c>
      <c r="B97" s="13" t="s">
        <v>165</v>
      </c>
      <c r="C97" s="13">
        <v>11929</v>
      </c>
      <c r="D97" s="2">
        <v>0</v>
      </c>
      <c r="E97" s="2">
        <v>737</v>
      </c>
      <c r="F97" s="2">
        <v>675</v>
      </c>
      <c r="G97" s="2">
        <v>566.79999999999995</v>
      </c>
      <c r="H97" s="2">
        <v>0</v>
      </c>
      <c r="I97" s="2">
        <v>13907.8</v>
      </c>
      <c r="J97" s="2">
        <v>1548.48</v>
      </c>
      <c r="K97" s="2">
        <v>1371.82</v>
      </c>
      <c r="L97" s="2">
        <v>119.5</v>
      </c>
      <c r="M97" s="2">
        <v>3039.8</v>
      </c>
      <c r="N97" s="2">
        <v>10868</v>
      </c>
    </row>
    <row r="98" spans="1:14" x14ac:dyDescent="0.2">
      <c r="A98" s="4" t="s">
        <v>166</v>
      </c>
      <c r="B98" s="13" t="s">
        <v>167</v>
      </c>
      <c r="C98" s="13">
        <v>11929</v>
      </c>
      <c r="D98" s="2">
        <v>0</v>
      </c>
      <c r="E98" s="2">
        <v>737</v>
      </c>
      <c r="F98" s="2">
        <v>675</v>
      </c>
      <c r="G98" s="2">
        <v>566.79999999999995</v>
      </c>
      <c r="H98" s="2">
        <v>0</v>
      </c>
      <c r="I98" s="2">
        <v>13907.8</v>
      </c>
      <c r="J98" s="2">
        <v>1548.48</v>
      </c>
      <c r="K98" s="2">
        <v>1371.82</v>
      </c>
      <c r="L98" s="2">
        <v>119.5</v>
      </c>
      <c r="M98" s="2">
        <v>3039.8</v>
      </c>
      <c r="N98" s="2">
        <v>10868</v>
      </c>
    </row>
    <row r="99" spans="1:14" x14ac:dyDescent="0.2">
      <c r="A99" s="4" t="s">
        <v>168</v>
      </c>
      <c r="B99" s="13" t="s">
        <v>169</v>
      </c>
      <c r="C99" s="13">
        <v>12847</v>
      </c>
      <c r="D99" s="2">
        <v>400</v>
      </c>
      <c r="E99" s="2">
        <v>815</v>
      </c>
      <c r="F99" s="2">
        <v>716</v>
      </c>
      <c r="G99" s="2">
        <v>566.79999999999995</v>
      </c>
      <c r="H99" s="2">
        <v>0</v>
      </c>
      <c r="I99" s="2">
        <v>15344.8</v>
      </c>
      <c r="J99" s="2">
        <v>1855.48</v>
      </c>
      <c r="K99" s="2">
        <v>1477.42</v>
      </c>
      <c r="L99" s="2">
        <v>11831.9</v>
      </c>
      <c r="M99" s="2">
        <v>15164.8</v>
      </c>
      <c r="N99" s="2">
        <v>180</v>
      </c>
    </row>
    <row r="100" spans="1:14" x14ac:dyDescent="0.2">
      <c r="A100" s="4" t="s">
        <v>170</v>
      </c>
      <c r="B100" s="13" t="s">
        <v>171</v>
      </c>
      <c r="C100" s="13">
        <v>12847</v>
      </c>
      <c r="D100" s="2">
        <v>400</v>
      </c>
      <c r="E100" s="2">
        <v>815</v>
      </c>
      <c r="F100" s="2">
        <v>716</v>
      </c>
      <c r="G100" s="2">
        <v>566.79999999999995</v>
      </c>
      <c r="H100" s="2">
        <v>0</v>
      </c>
      <c r="I100" s="2">
        <v>15344.8</v>
      </c>
      <c r="J100" s="2">
        <v>1855.42</v>
      </c>
      <c r="K100" s="2">
        <v>1477.4</v>
      </c>
      <c r="L100" s="2">
        <v>128.47999999999956</v>
      </c>
      <c r="M100" s="2">
        <v>3461.2999999999997</v>
      </c>
      <c r="N100" s="2">
        <v>11883.5</v>
      </c>
    </row>
    <row r="101" spans="1:14" x14ac:dyDescent="0.2">
      <c r="A101" s="4" t="s">
        <v>172</v>
      </c>
      <c r="B101" s="13" t="s">
        <v>173</v>
      </c>
      <c r="C101" s="13">
        <v>12847</v>
      </c>
      <c r="D101" s="2">
        <v>400</v>
      </c>
      <c r="E101" s="2">
        <v>815</v>
      </c>
      <c r="F101" s="2">
        <v>716</v>
      </c>
      <c r="G101" s="2">
        <v>566.79999999999995</v>
      </c>
      <c r="H101" s="2">
        <v>0</v>
      </c>
      <c r="I101" s="2">
        <v>15344.8</v>
      </c>
      <c r="J101" s="2">
        <v>1855.42</v>
      </c>
      <c r="K101" s="2">
        <v>1477.4</v>
      </c>
      <c r="L101" s="2">
        <v>1903.4799999999996</v>
      </c>
      <c r="M101" s="2">
        <v>5236.2999999999993</v>
      </c>
      <c r="N101" s="2">
        <v>10108.5</v>
      </c>
    </row>
    <row r="102" spans="1:14" x14ac:dyDescent="0.2">
      <c r="A102" s="4" t="s">
        <v>174</v>
      </c>
      <c r="B102" s="13" t="s">
        <v>175</v>
      </c>
      <c r="C102" s="13">
        <v>12847</v>
      </c>
      <c r="D102" s="2">
        <v>400</v>
      </c>
      <c r="E102" s="2">
        <v>815</v>
      </c>
      <c r="F102" s="2">
        <v>716</v>
      </c>
      <c r="G102" s="2">
        <v>566.79999999999995</v>
      </c>
      <c r="H102" s="2">
        <v>0</v>
      </c>
      <c r="I102" s="2">
        <v>15344.8</v>
      </c>
      <c r="J102" s="2">
        <v>1855.42</v>
      </c>
      <c r="K102" s="2">
        <v>1477.4</v>
      </c>
      <c r="L102" s="2">
        <v>6228.48</v>
      </c>
      <c r="M102" s="2">
        <v>9561.2999999999993</v>
      </c>
      <c r="N102" s="2">
        <v>5783.5</v>
      </c>
    </row>
    <row r="103" spans="1:14" x14ac:dyDescent="0.2">
      <c r="A103" s="4" t="s">
        <v>176</v>
      </c>
      <c r="B103" s="13" t="s">
        <v>177</v>
      </c>
      <c r="C103" s="13">
        <v>11929</v>
      </c>
      <c r="D103" s="2">
        <v>200</v>
      </c>
      <c r="E103" s="2">
        <v>737</v>
      </c>
      <c r="F103" s="2">
        <v>675</v>
      </c>
      <c r="G103" s="2">
        <v>566.79999999999995</v>
      </c>
      <c r="H103" s="2">
        <v>0</v>
      </c>
      <c r="I103" s="2">
        <v>14107.8</v>
      </c>
      <c r="J103" s="2">
        <v>1591.2</v>
      </c>
      <c r="K103" s="2">
        <v>1371.82</v>
      </c>
      <c r="L103" s="2">
        <v>119.27999999999884</v>
      </c>
      <c r="M103" s="2">
        <v>3082.2999999999988</v>
      </c>
      <c r="N103" s="2">
        <v>11025.5</v>
      </c>
    </row>
    <row r="104" spans="1:14" x14ac:dyDescent="0.2">
      <c r="A104" s="4" t="s">
        <v>178</v>
      </c>
      <c r="B104" s="13" t="s">
        <v>179</v>
      </c>
      <c r="C104" s="13">
        <v>12847</v>
      </c>
      <c r="D104" s="2">
        <v>200</v>
      </c>
      <c r="E104" s="2">
        <v>815</v>
      </c>
      <c r="F104" s="2">
        <v>716</v>
      </c>
      <c r="G104" s="2">
        <v>566.79999999999995</v>
      </c>
      <c r="H104" s="2">
        <v>0</v>
      </c>
      <c r="I104" s="2">
        <v>15144.8</v>
      </c>
      <c r="J104" s="2">
        <v>1812.7</v>
      </c>
      <c r="K104" s="2">
        <v>1477.4</v>
      </c>
      <c r="L104" s="2">
        <v>128.69999999999891</v>
      </c>
      <c r="M104" s="2">
        <v>3418.7999999999993</v>
      </c>
      <c r="N104" s="2">
        <v>11726</v>
      </c>
    </row>
    <row r="105" spans="1:14" x14ac:dyDescent="0.2">
      <c r="A105" s="4" t="s">
        <v>180</v>
      </c>
      <c r="B105" s="13" t="s">
        <v>181</v>
      </c>
      <c r="C105" s="13">
        <v>12847</v>
      </c>
      <c r="D105" s="2">
        <v>200</v>
      </c>
      <c r="E105" s="2">
        <v>815</v>
      </c>
      <c r="F105" s="2">
        <v>716</v>
      </c>
      <c r="G105" s="2">
        <v>283.39999999999998</v>
      </c>
      <c r="H105" s="2">
        <v>0</v>
      </c>
      <c r="I105" s="2">
        <v>14861.4</v>
      </c>
      <c r="J105" s="2">
        <v>1752.18</v>
      </c>
      <c r="K105" s="2">
        <v>1477.4</v>
      </c>
      <c r="L105" s="2">
        <v>5030.82</v>
      </c>
      <c r="M105" s="2">
        <v>8260.4</v>
      </c>
      <c r="N105" s="2">
        <v>6601</v>
      </c>
    </row>
    <row r="106" spans="1:14" x14ac:dyDescent="0.2">
      <c r="A106" s="4" t="s">
        <v>182</v>
      </c>
      <c r="B106" s="13" t="s">
        <v>183</v>
      </c>
      <c r="C106" s="13">
        <v>11929</v>
      </c>
      <c r="D106" s="2">
        <v>400</v>
      </c>
      <c r="E106" s="2">
        <v>737</v>
      </c>
      <c r="F106" s="2">
        <v>675</v>
      </c>
      <c r="G106" s="2">
        <v>283.39999999999998</v>
      </c>
      <c r="H106" s="2">
        <v>795.26</v>
      </c>
      <c r="I106" s="2">
        <v>14819.66</v>
      </c>
      <c r="J106" s="2">
        <v>1743.25</v>
      </c>
      <c r="K106" s="2">
        <v>1371.82</v>
      </c>
      <c r="L106" s="2">
        <v>5357.59</v>
      </c>
      <c r="M106" s="2">
        <v>8472.66</v>
      </c>
      <c r="N106" s="2">
        <v>6347</v>
      </c>
    </row>
    <row r="107" spans="1:14" x14ac:dyDescent="0.2">
      <c r="A107" s="4" t="s">
        <v>184</v>
      </c>
      <c r="B107" s="13" t="s">
        <v>185</v>
      </c>
      <c r="C107" s="13">
        <v>11557</v>
      </c>
      <c r="D107" s="2">
        <v>200</v>
      </c>
      <c r="E107" s="2">
        <v>717</v>
      </c>
      <c r="F107" s="2">
        <v>667</v>
      </c>
      <c r="G107" s="2">
        <v>283.39999999999998</v>
      </c>
      <c r="H107" s="2">
        <v>0</v>
      </c>
      <c r="I107" s="2">
        <v>13424.4</v>
      </c>
      <c r="J107" s="2">
        <v>1445.22</v>
      </c>
      <c r="K107" s="2">
        <v>1329.04</v>
      </c>
      <c r="L107" s="2">
        <v>2115.6399999999994</v>
      </c>
      <c r="M107" s="2">
        <v>4889.8999999999996</v>
      </c>
      <c r="N107" s="2">
        <v>8534.5</v>
      </c>
    </row>
    <row r="108" spans="1:14" x14ac:dyDescent="0.2">
      <c r="A108" s="4" t="s">
        <v>186</v>
      </c>
      <c r="B108" s="13" t="s">
        <v>187</v>
      </c>
      <c r="C108" s="13">
        <v>12319</v>
      </c>
      <c r="D108" s="2">
        <v>200</v>
      </c>
      <c r="E108" s="2">
        <v>788</v>
      </c>
      <c r="F108" s="2">
        <v>688</v>
      </c>
      <c r="G108" s="2">
        <v>0</v>
      </c>
      <c r="H108" s="2">
        <v>0</v>
      </c>
      <c r="I108" s="2">
        <v>13995</v>
      </c>
      <c r="J108" s="2">
        <v>1483.38</v>
      </c>
      <c r="K108" s="2">
        <v>1416.68</v>
      </c>
      <c r="L108" s="2">
        <v>5712.4399999999987</v>
      </c>
      <c r="M108" s="2">
        <v>8612.5</v>
      </c>
      <c r="N108" s="2">
        <v>5382.5</v>
      </c>
    </row>
    <row r="109" spans="1:14" x14ac:dyDescent="0.2">
      <c r="A109" s="4" t="s">
        <v>188</v>
      </c>
      <c r="B109" s="13" t="s">
        <v>189</v>
      </c>
      <c r="C109" s="13">
        <v>12847</v>
      </c>
      <c r="D109" s="2">
        <v>400</v>
      </c>
      <c r="E109" s="2">
        <v>815</v>
      </c>
      <c r="F109" s="2">
        <v>696</v>
      </c>
      <c r="G109" s="2">
        <v>0</v>
      </c>
      <c r="H109" s="2">
        <v>3211.73</v>
      </c>
      <c r="I109" s="2">
        <v>17969.73</v>
      </c>
      <c r="J109" s="2">
        <v>2190.38</v>
      </c>
      <c r="K109" s="2">
        <v>1477.4</v>
      </c>
      <c r="L109" s="2">
        <v>6378.9499999999989</v>
      </c>
      <c r="M109" s="2">
        <v>10046.73</v>
      </c>
      <c r="N109" s="2">
        <v>7923</v>
      </c>
    </row>
    <row r="110" spans="1:14" x14ac:dyDescent="0.2">
      <c r="A110" s="4" t="s">
        <v>190</v>
      </c>
      <c r="B110" s="13" t="s">
        <v>191</v>
      </c>
      <c r="C110" s="13">
        <v>12319</v>
      </c>
      <c r="D110" s="2">
        <v>400</v>
      </c>
      <c r="E110" s="2">
        <v>788</v>
      </c>
      <c r="F110" s="2">
        <v>688</v>
      </c>
      <c r="G110" s="2">
        <v>0</v>
      </c>
      <c r="H110" s="2">
        <v>41488.53</v>
      </c>
      <c r="I110" s="2">
        <v>55683.53</v>
      </c>
      <c r="J110" s="2">
        <v>1818.13</v>
      </c>
      <c r="K110" s="2">
        <v>1416.68</v>
      </c>
      <c r="L110" s="2">
        <v>40123.22</v>
      </c>
      <c r="M110" s="2">
        <v>43358.03</v>
      </c>
      <c r="N110" s="2">
        <v>12325.5</v>
      </c>
    </row>
    <row r="111" spans="1:14" x14ac:dyDescent="0.2">
      <c r="A111" s="4" t="s">
        <v>192</v>
      </c>
      <c r="B111" s="13" t="s">
        <v>193</v>
      </c>
      <c r="C111" s="13">
        <v>12847</v>
      </c>
      <c r="D111" s="2">
        <v>200</v>
      </c>
      <c r="E111" s="2">
        <v>815</v>
      </c>
      <c r="F111" s="2">
        <v>716</v>
      </c>
      <c r="G111" s="2">
        <v>0</v>
      </c>
      <c r="H111" s="2">
        <v>0</v>
      </c>
      <c r="I111" s="2">
        <v>14578</v>
      </c>
      <c r="J111" s="2">
        <v>1691.64</v>
      </c>
      <c r="K111" s="2">
        <v>1477.4</v>
      </c>
      <c r="L111" s="2">
        <v>2022.4599999999991</v>
      </c>
      <c r="M111" s="2">
        <v>5191.4999999999991</v>
      </c>
      <c r="N111" s="2">
        <v>9386.5</v>
      </c>
    </row>
    <row r="112" spans="1:14" x14ac:dyDescent="0.2">
      <c r="A112" s="4" t="s">
        <v>194</v>
      </c>
      <c r="B112" s="13" t="s">
        <v>195</v>
      </c>
      <c r="C112" s="13">
        <v>11929</v>
      </c>
      <c r="D112" s="2">
        <v>400</v>
      </c>
      <c r="E112" s="2">
        <v>737</v>
      </c>
      <c r="F112" s="2">
        <v>675</v>
      </c>
      <c r="G112" s="2">
        <v>0</v>
      </c>
      <c r="H112" s="2">
        <v>0</v>
      </c>
      <c r="I112" s="2">
        <v>13741</v>
      </c>
      <c r="J112" s="2">
        <v>1512.86</v>
      </c>
      <c r="K112" s="2">
        <v>1371.82</v>
      </c>
      <c r="L112" s="2">
        <v>119.31999999999971</v>
      </c>
      <c r="M112" s="2">
        <v>3003.9999999999995</v>
      </c>
      <c r="N112" s="2">
        <v>10737</v>
      </c>
    </row>
    <row r="113" spans="1:14" x14ac:dyDescent="0.2">
      <c r="A113" s="4" t="s">
        <v>196</v>
      </c>
      <c r="B113" s="13" t="s">
        <v>197</v>
      </c>
      <c r="C113" s="13">
        <v>12319</v>
      </c>
      <c r="D113" s="2">
        <v>400</v>
      </c>
      <c r="E113" s="2">
        <v>788</v>
      </c>
      <c r="F113" s="2">
        <v>688</v>
      </c>
      <c r="G113" s="2">
        <v>0</v>
      </c>
      <c r="H113" s="2">
        <v>0</v>
      </c>
      <c r="I113" s="2">
        <v>14195</v>
      </c>
      <c r="J113" s="2">
        <v>1609.82</v>
      </c>
      <c r="K113" s="2">
        <v>1416.68</v>
      </c>
      <c r="L113" s="2">
        <v>2437.5</v>
      </c>
      <c r="M113" s="2">
        <v>5464</v>
      </c>
      <c r="N113" s="2">
        <v>8731</v>
      </c>
    </row>
    <row r="114" spans="1:14" x14ac:dyDescent="0.2">
      <c r="A114" s="4" t="s">
        <v>198</v>
      </c>
      <c r="B114" s="13" t="s">
        <v>199</v>
      </c>
      <c r="C114" s="13">
        <v>11929</v>
      </c>
      <c r="D114" s="2">
        <v>0</v>
      </c>
      <c r="E114" s="2">
        <v>737</v>
      </c>
      <c r="F114" s="2">
        <v>675</v>
      </c>
      <c r="G114" s="2">
        <v>0</v>
      </c>
      <c r="H114" s="2">
        <v>397.63</v>
      </c>
      <c r="I114" s="2">
        <v>13738.63</v>
      </c>
      <c r="J114" s="2">
        <v>1512.35</v>
      </c>
      <c r="K114" s="2">
        <v>1371.82</v>
      </c>
      <c r="L114" s="2">
        <v>1706.4599999999991</v>
      </c>
      <c r="M114" s="2">
        <v>4590.6299999999992</v>
      </c>
      <c r="N114" s="2">
        <v>9148</v>
      </c>
    </row>
    <row r="115" spans="1:14" x14ac:dyDescent="0.2">
      <c r="A115" s="4" t="s">
        <v>200</v>
      </c>
      <c r="B115" s="13" t="s">
        <v>201</v>
      </c>
      <c r="C115" s="2">
        <v>12319</v>
      </c>
      <c r="D115" s="2">
        <v>200</v>
      </c>
      <c r="E115" s="2">
        <v>788</v>
      </c>
      <c r="F115" s="2">
        <v>688</v>
      </c>
      <c r="G115" s="2">
        <v>0</v>
      </c>
      <c r="H115" s="2">
        <v>0</v>
      </c>
      <c r="I115" s="2">
        <v>13995</v>
      </c>
      <c r="J115" s="2">
        <v>1528.72</v>
      </c>
      <c r="K115" s="2">
        <v>1396</v>
      </c>
      <c r="L115" s="2">
        <v>179.77999999999884</v>
      </c>
      <c r="M115" s="2">
        <v>3104.4999999999991</v>
      </c>
      <c r="N115" s="2">
        <v>10890.5</v>
      </c>
    </row>
    <row r="116" spans="1:14" x14ac:dyDescent="0.2">
      <c r="A116" s="4" t="s">
        <v>202</v>
      </c>
      <c r="B116" s="13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0</v>
      </c>
      <c r="I116" s="2">
        <v>18947</v>
      </c>
      <c r="J116" s="2">
        <v>2624.88</v>
      </c>
      <c r="K116" s="2">
        <v>1943.04</v>
      </c>
      <c r="L116" s="2">
        <v>3706.08</v>
      </c>
      <c r="M116" s="2">
        <v>8274</v>
      </c>
      <c r="N116" s="2">
        <v>10673</v>
      </c>
    </row>
    <row r="117" spans="1:14" x14ac:dyDescent="0.2">
      <c r="A117" s="4" t="s">
        <v>204</v>
      </c>
      <c r="B117" s="13" t="s">
        <v>205</v>
      </c>
      <c r="C117" s="2">
        <v>12847</v>
      </c>
      <c r="D117" s="2">
        <v>200</v>
      </c>
      <c r="E117" s="2">
        <v>815</v>
      </c>
      <c r="F117" s="2">
        <v>716</v>
      </c>
      <c r="G117" s="2">
        <v>0</v>
      </c>
      <c r="H117" s="2">
        <v>0</v>
      </c>
      <c r="I117" s="2">
        <v>14578</v>
      </c>
      <c r="J117" s="2">
        <v>1691.64</v>
      </c>
      <c r="K117" s="2">
        <v>1477.4</v>
      </c>
      <c r="L117" s="2">
        <v>-4.0000000000873115E-2</v>
      </c>
      <c r="M117" s="2">
        <v>3168.9999999999991</v>
      </c>
      <c r="N117" s="2">
        <v>11409</v>
      </c>
    </row>
    <row r="118" spans="1:14" s="12" customFormat="1" x14ac:dyDescent="0.2">
      <c r="A118" s="11"/>
      <c r="B118" s="16"/>
      <c r="C118" s="12" t="s">
        <v>39</v>
      </c>
      <c r="D118" s="12" t="s">
        <v>39</v>
      </c>
      <c r="E118" s="12" t="s">
        <v>39</v>
      </c>
      <c r="F118" s="12" t="s">
        <v>39</v>
      </c>
      <c r="G118" s="12" t="s">
        <v>39</v>
      </c>
      <c r="H118" s="12" t="s">
        <v>39</v>
      </c>
      <c r="I118" s="12" t="s">
        <v>39</v>
      </c>
      <c r="J118" s="12" t="s">
        <v>39</v>
      </c>
      <c r="K118" s="12" t="s">
        <v>39</v>
      </c>
      <c r="L118" s="12" t="s">
        <v>39</v>
      </c>
      <c r="M118" s="12" t="s">
        <v>39</v>
      </c>
      <c r="N118" s="12" t="s">
        <v>39</v>
      </c>
    </row>
    <row r="119" spans="1:14" x14ac:dyDescent="0.2">
      <c r="B119" s="13"/>
    </row>
    <row r="120" spans="1:14" x14ac:dyDescent="0.2">
      <c r="A120" s="10" t="s">
        <v>206</v>
      </c>
      <c r="B120" s="13"/>
    </row>
    <row r="121" spans="1:14" x14ac:dyDescent="0.2">
      <c r="A121" s="4" t="s">
        <v>207</v>
      </c>
      <c r="B121" s="13" t="s">
        <v>208</v>
      </c>
      <c r="C121" s="13">
        <v>12688</v>
      </c>
      <c r="D121" s="2">
        <v>400</v>
      </c>
      <c r="E121" s="2">
        <v>802</v>
      </c>
      <c r="F121" s="2">
        <v>702</v>
      </c>
      <c r="G121" s="2">
        <v>850.2</v>
      </c>
      <c r="H121" s="2">
        <v>422.93</v>
      </c>
      <c r="I121" s="2">
        <v>15865.130000000001</v>
      </c>
      <c r="J121" s="2">
        <v>1966.56</v>
      </c>
      <c r="K121" s="2">
        <v>1459.1</v>
      </c>
      <c r="L121" s="2">
        <v>3972.9700000000012</v>
      </c>
      <c r="M121" s="2">
        <v>7398.630000000001</v>
      </c>
      <c r="N121" s="2">
        <v>8466.5</v>
      </c>
    </row>
    <row r="122" spans="1:14" x14ac:dyDescent="0.2">
      <c r="A122" s="4" t="s">
        <v>209</v>
      </c>
      <c r="B122" s="13" t="s">
        <v>210</v>
      </c>
      <c r="C122" s="13">
        <v>11929</v>
      </c>
      <c r="D122" s="2">
        <v>200</v>
      </c>
      <c r="E122" s="2">
        <v>737</v>
      </c>
      <c r="F122" s="2">
        <v>607.5</v>
      </c>
      <c r="G122" s="2">
        <v>850.2</v>
      </c>
      <c r="H122" s="2">
        <v>795.26</v>
      </c>
      <c r="I122" s="2">
        <v>15118.960000000001</v>
      </c>
      <c r="J122" s="2">
        <v>1807.19</v>
      </c>
      <c r="K122" s="2">
        <v>1371.82</v>
      </c>
      <c r="L122" s="2">
        <v>5759.4500000000007</v>
      </c>
      <c r="M122" s="2">
        <v>8938.4600000000009</v>
      </c>
      <c r="N122" s="2">
        <v>6180.5</v>
      </c>
    </row>
    <row r="123" spans="1:14" x14ac:dyDescent="0.2">
      <c r="A123" s="4" t="s">
        <v>211</v>
      </c>
      <c r="B123" s="13" t="s">
        <v>212</v>
      </c>
      <c r="C123" s="13">
        <v>11929</v>
      </c>
      <c r="D123" s="2">
        <v>200</v>
      </c>
      <c r="E123" s="2">
        <v>737</v>
      </c>
      <c r="F123" s="2">
        <v>675</v>
      </c>
      <c r="G123" s="2">
        <v>850.2</v>
      </c>
      <c r="H123" s="2">
        <v>0</v>
      </c>
      <c r="I123" s="2">
        <v>14391.2</v>
      </c>
      <c r="J123" s="2">
        <v>1651.74</v>
      </c>
      <c r="K123" s="2">
        <v>1371.82</v>
      </c>
      <c r="L123" s="2">
        <v>119.64000000000124</v>
      </c>
      <c r="M123" s="2">
        <v>3143.2000000000012</v>
      </c>
      <c r="N123" s="2">
        <v>11248</v>
      </c>
    </row>
    <row r="124" spans="1:14" x14ac:dyDescent="0.2">
      <c r="A124" s="4" t="s">
        <v>213</v>
      </c>
      <c r="B124" s="13" t="s">
        <v>214</v>
      </c>
      <c r="C124" s="13">
        <v>11929</v>
      </c>
      <c r="D124" s="2">
        <v>200</v>
      </c>
      <c r="E124" s="2">
        <v>737</v>
      </c>
      <c r="F124" s="2">
        <v>675</v>
      </c>
      <c r="G124" s="2">
        <v>850.2</v>
      </c>
      <c r="H124" s="2">
        <v>0</v>
      </c>
      <c r="I124" s="2">
        <v>14391.2</v>
      </c>
      <c r="J124" s="2">
        <v>1651.74</v>
      </c>
      <c r="K124" s="2">
        <v>1371.82</v>
      </c>
      <c r="L124" s="2">
        <v>7687.1400000000012</v>
      </c>
      <c r="M124" s="2">
        <v>10710.7</v>
      </c>
      <c r="N124" s="2">
        <v>3680.5</v>
      </c>
    </row>
    <row r="125" spans="1:14" x14ac:dyDescent="0.2">
      <c r="A125" s="4" t="s">
        <v>215</v>
      </c>
      <c r="B125" s="13" t="s">
        <v>216</v>
      </c>
      <c r="C125" s="13">
        <v>11929</v>
      </c>
      <c r="D125" s="2">
        <v>400</v>
      </c>
      <c r="E125" s="2">
        <v>737</v>
      </c>
      <c r="F125" s="2">
        <v>675</v>
      </c>
      <c r="G125" s="2">
        <v>708.5</v>
      </c>
      <c r="H125" s="2">
        <v>0</v>
      </c>
      <c r="I125" s="2">
        <v>14449.5</v>
      </c>
      <c r="J125" s="2">
        <v>1664.18</v>
      </c>
      <c r="K125" s="2">
        <v>1371.82</v>
      </c>
      <c r="L125" s="2">
        <v>8571</v>
      </c>
      <c r="M125" s="2">
        <v>11607</v>
      </c>
      <c r="N125" s="2">
        <v>2842.5</v>
      </c>
    </row>
    <row r="126" spans="1:14" x14ac:dyDescent="0.2">
      <c r="A126" s="4" t="s">
        <v>217</v>
      </c>
      <c r="B126" s="13" t="s">
        <v>218</v>
      </c>
      <c r="C126" s="13">
        <v>11929</v>
      </c>
      <c r="D126" s="2">
        <v>400</v>
      </c>
      <c r="E126" s="2">
        <v>737</v>
      </c>
      <c r="F126" s="2">
        <v>675</v>
      </c>
      <c r="G126" s="2">
        <v>708.5</v>
      </c>
      <c r="H126" s="2">
        <v>795.26</v>
      </c>
      <c r="I126" s="2">
        <v>15244.76</v>
      </c>
      <c r="J126" s="2">
        <v>1834.05</v>
      </c>
      <c r="K126" s="2">
        <v>1371.82</v>
      </c>
      <c r="L126" s="2">
        <v>9872.39</v>
      </c>
      <c r="M126" s="2">
        <v>13078.259999999998</v>
      </c>
      <c r="N126" s="2">
        <v>2166.5</v>
      </c>
    </row>
    <row r="127" spans="1:14" x14ac:dyDescent="0.2">
      <c r="A127" s="4" t="s">
        <v>219</v>
      </c>
      <c r="B127" s="13" t="s">
        <v>220</v>
      </c>
      <c r="C127" s="13">
        <v>12688</v>
      </c>
      <c r="D127" s="2">
        <v>400</v>
      </c>
      <c r="E127" s="2">
        <v>802</v>
      </c>
      <c r="F127" s="2">
        <v>702</v>
      </c>
      <c r="G127" s="2">
        <v>850.2</v>
      </c>
      <c r="H127" s="2">
        <v>1691.72</v>
      </c>
      <c r="I127" s="2">
        <v>17133.920000000002</v>
      </c>
      <c r="J127" s="2">
        <v>2237.58</v>
      </c>
      <c r="K127" s="2">
        <v>1459.1</v>
      </c>
      <c r="L127" s="2">
        <v>5988.7400000000016</v>
      </c>
      <c r="M127" s="2">
        <v>9685.4200000000019</v>
      </c>
      <c r="N127" s="2">
        <v>7448.5</v>
      </c>
    </row>
    <row r="128" spans="1:14" x14ac:dyDescent="0.2">
      <c r="A128" s="4" t="s">
        <v>221</v>
      </c>
      <c r="B128" s="13" t="s">
        <v>222</v>
      </c>
      <c r="C128" s="13">
        <v>11929</v>
      </c>
      <c r="D128" s="2">
        <v>200</v>
      </c>
      <c r="E128" s="2">
        <v>737</v>
      </c>
      <c r="F128" s="2">
        <v>675</v>
      </c>
      <c r="G128" s="2">
        <v>708.5</v>
      </c>
      <c r="H128" s="2">
        <v>0</v>
      </c>
      <c r="I128" s="2">
        <v>14249.5</v>
      </c>
      <c r="J128" s="2">
        <v>1621.46</v>
      </c>
      <c r="K128" s="2">
        <v>1371.82</v>
      </c>
      <c r="L128" s="2">
        <v>6084.2200000000012</v>
      </c>
      <c r="M128" s="2">
        <v>9077.5</v>
      </c>
      <c r="N128" s="2">
        <v>5172</v>
      </c>
    </row>
    <row r="129" spans="1:14" x14ac:dyDescent="0.2">
      <c r="A129" s="4" t="s">
        <v>223</v>
      </c>
      <c r="B129" s="13" t="s">
        <v>224</v>
      </c>
      <c r="C129" s="13">
        <v>11929</v>
      </c>
      <c r="D129" s="2">
        <v>0</v>
      </c>
      <c r="E129" s="2">
        <v>737</v>
      </c>
      <c r="F129" s="2">
        <v>675</v>
      </c>
      <c r="G129" s="2">
        <v>566.79999999999995</v>
      </c>
      <c r="H129" s="2">
        <v>795.26</v>
      </c>
      <c r="I129" s="2">
        <v>14703.06</v>
      </c>
      <c r="J129" s="2">
        <v>1718.35</v>
      </c>
      <c r="K129" s="2">
        <v>1371.82</v>
      </c>
      <c r="L129" s="2">
        <v>8830.89</v>
      </c>
      <c r="M129" s="2">
        <v>11921.06</v>
      </c>
      <c r="N129" s="2">
        <v>2782</v>
      </c>
    </row>
    <row r="130" spans="1:14" x14ac:dyDescent="0.2">
      <c r="A130" s="4" t="s">
        <v>225</v>
      </c>
      <c r="B130" s="13" t="s">
        <v>226</v>
      </c>
      <c r="C130" s="13">
        <v>11929</v>
      </c>
      <c r="D130" s="2">
        <v>400</v>
      </c>
      <c r="E130" s="2">
        <v>737</v>
      </c>
      <c r="F130" s="2">
        <v>675</v>
      </c>
      <c r="G130" s="2">
        <v>566.79999999999995</v>
      </c>
      <c r="H130" s="2">
        <v>0</v>
      </c>
      <c r="I130" s="2">
        <v>14307.8</v>
      </c>
      <c r="J130" s="2">
        <v>1633.92</v>
      </c>
      <c r="K130" s="2">
        <v>1371.82</v>
      </c>
      <c r="L130" s="2">
        <v>6085.5599999999995</v>
      </c>
      <c r="M130" s="2">
        <v>9091.2999999999993</v>
      </c>
      <c r="N130" s="2">
        <v>5216.5</v>
      </c>
    </row>
    <row r="131" spans="1:14" x14ac:dyDescent="0.2">
      <c r="A131" s="4" t="s">
        <v>227</v>
      </c>
      <c r="B131" s="13" t="s">
        <v>228</v>
      </c>
      <c r="C131" s="13">
        <v>11929</v>
      </c>
      <c r="D131" s="2">
        <v>400</v>
      </c>
      <c r="E131" s="2">
        <v>737</v>
      </c>
      <c r="F131" s="2">
        <v>675</v>
      </c>
      <c r="G131" s="2">
        <v>425.1</v>
      </c>
      <c r="H131" s="2">
        <v>0</v>
      </c>
      <c r="I131" s="2">
        <v>14166.1</v>
      </c>
      <c r="J131" s="2">
        <v>1603.66</v>
      </c>
      <c r="K131" s="2">
        <v>1371.82</v>
      </c>
      <c r="L131" s="2">
        <v>4315.6200000000008</v>
      </c>
      <c r="M131" s="2">
        <v>7291.1</v>
      </c>
      <c r="N131" s="2">
        <v>6875</v>
      </c>
    </row>
    <row r="132" spans="1:14" x14ac:dyDescent="0.2">
      <c r="A132" s="4" t="s">
        <v>229</v>
      </c>
      <c r="B132" s="13" t="s">
        <v>230</v>
      </c>
      <c r="C132" s="13">
        <v>12688</v>
      </c>
      <c r="D132" s="2">
        <v>400</v>
      </c>
      <c r="E132" s="2">
        <v>802</v>
      </c>
      <c r="F132" s="2">
        <v>702</v>
      </c>
      <c r="G132" s="2">
        <v>425.1</v>
      </c>
      <c r="H132" s="2">
        <v>0</v>
      </c>
      <c r="I132" s="2">
        <v>15017.1</v>
      </c>
      <c r="J132" s="2">
        <v>1785.42</v>
      </c>
      <c r="K132" s="2">
        <v>1459.1</v>
      </c>
      <c r="L132" s="2">
        <v>6471.08</v>
      </c>
      <c r="M132" s="2">
        <v>9715.6</v>
      </c>
      <c r="N132" s="2">
        <v>5301.5</v>
      </c>
    </row>
    <row r="133" spans="1:14" x14ac:dyDescent="0.2">
      <c r="A133" s="4" t="s">
        <v>231</v>
      </c>
      <c r="B133" s="13" t="s">
        <v>232</v>
      </c>
      <c r="C133" s="13">
        <v>12688</v>
      </c>
      <c r="D133" s="2">
        <v>0</v>
      </c>
      <c r="E133" s="2">
        <v>802</v>
      </c>
      <c r="F133" s="2">
        <v>702</v>
      </c>
      <c r="G133" s="2">
        <v>283.39999999999998</v>
      </c>
      <c r="H133" s="2">
        <v>846.86</v>
      </c>
      <c r="I133" s="2">
        <v>15322.26</v>
      </c>
      <c r="J133" s="2">
        <v>1850.61</v>
      </c>
      <c r="K133" s="2">
        <v>1459.1</v>
      </c>
      <c r="L133" s="2">
        <v>5151.0499999999993</v>
      </c>
      <c r="M133" s="2">
        <v>8460.7599999999984</v>
      </c>
      <c r="N133" s="2">
        <v>6861.5</v>
      </c>
    </row>
    <row r="134" spans="1:14" x14ac:dyDescent="0.2">
      <c r="A134" s="4" t="s">
        <v>233</v>
      </c>
      <c r="B134" s="13" t="s">
        <v>234</v>
      </c>
      <c r="C134" s="13">
        <v>11929</v>
      </c>
      <c r="D134" s="2">
        <v>0</v>
      </c>
      <c r="E134" s="2">
        <v>737</v>
      </c>
      <c r="F134" s="2">
        <v>675</v>
      </c>
      <c r="G134" s="2">
        <v>283.39999999999998</v>
      </c>
      <c r="H134" s="2">
        <v>0</v>
      </c>
      <c r="I134" s="2">
        <v>13624.4</v>
      </c>
      <c r="J134" s="2">
        <v>1487.94</v>
      </c>
      <c r="K134" s="2">
        <v>1371.82</v>
      </c>
      <c r="L134" s="2">
        <v>1610.6399999999994</v>
      </c>
      <c r="M134" s="2">
        <v>4470.3999999999996</v>
      </c>
      <c r="N134" s="2">
        <v>9154</v>
      </c>
    </row>
    <row r="135" spans="1:14" x14ac:dyDescent="0.2">
      <c r="A135" s="4" t="s">
        <v>235</v>
      </c>
      <c r="B135" s="13" t="s">
        <v>236</v>
      </c>
      <c r="C135" s="13">
        <v>11929</v>
      </c>
      <c r="D135" s="2">
        <v>200</v>
      </c>
      <c r="E135" s="2">
        <v>737</v>
      </c>
      <c r="F135" s="2">
        <v>675</v>
      </c>
      <c r="G135" s="2">
        <v>0</v>
      </c>
      <c r="H135" s="2">
        <v>0</v>
      </c>
      <c r="I135" s="2">
        <v>13541</v>
      </c>
      <c r="J135" s="2">
        <v>1470.14</v>
      </c>
      <c r="K135" s="2">
        <v>1371.82</v>
      </c>
      <c r="L135" s="2">
        <v>4119.0400000000009</v>
      </c>
      <c r="M135" s="2">
        <v>6961.0000000000009</v>
      </c>
      <c r="N135" s="2">
        <v>6580</v>
      </c>
    </row>
    <row r="136" spans="1:14" x14ac:dyDescent="0.2">
      <c r="A136" s="4" t="s">
        <v>237</v>
      </c>
      <c r="B136" s="13" t="s">
        <v>238</v>
      </c>
      <c r="C136" s="13">
        <v>11929</v>
      </c>
      <c r="D136" s="2">
        <v>200</v>
      </c>
      <c r="E136" s="2">
        <v>737</v>
      </c>
      <c r="F136" s="2">
        <v>675</v>
      </c>
      <c r="G136" s="2">
        <v>0</v>
      </c>
      <c r="H136" s="2">
        <v>0</v>
      </c>
      <c r="I136" s="2">
        <v>13541</v>
      </c>
      <c r="J136" s="2">
        <v>1467.94</v>
      </c>
      <c r="K136" s="2">
        <v>1371.78</v>
      </c>
      <c r="L136" s="2">
        <v>4965.2799999999988</v>
      </c>
      <c r="M136" s="2">
        <v>7804.9999999999991</v>
      </c>
      <c r="N136" s="2">
        <v>5736</v>
      </c>
    </row>
    <row r="137" spans="1:14" x14ac:dyDescent="0.2">
      <c r="A137" s="4" t="s">
        <v>239</v>
      </c>
      <c r="B137" s="13" t="s">
        <v>240</v>
      </c>
      <c r="C137" s="13">
        <v>11929</v>
      </c>
      <c r="D137" s="2">
        <v>200</v>
      </c>
      <c r="E137" s="2">
        <v>737</v>
      </c>
      <c r="F137" s="2">
        <v>675</v>
      </c>
      <c r="G137" s="2">
        <v>0</v>
      </c>
      <c r="H137" s="2">
        <v>795.24</v>
      </c>
      <c r="I137" s="2">
        <v>14336.24</v>
      </c>
      <c r="J137" s="2">
        <v>1639.93</v>
      </c>
      <c r="K137" s="2">
        <v>1371.78</v>
      </c>
      <c r="L137" s="2">
        <v>3414.0299999999988</v>
      </c>
      <c r="M137" s="2">
        <v>6425.7399999999989</v>
      </c>
      <c r="N137" s="2">
        <v>7910.5</v>
      </c>
    </row>
    <row r="138" spans="1:14" x14ac:dyDescent="0.2">
      <c r="A138" s="4" t="s">
        <v>241</v>
      </c>
      <c r="B138" s="13" t="s">
        <v>242</v>
      </c>
      <c r="C138" s="13">
        <v>14256</v>
      </c>
      <c r="D138" s="2">
        <v>200</v>
      </c>
      <c r="E138" s="2">
        <v>941</v>
      </c>
      <c r="F138" s="2">
        <v>865</v>
      </c>
      <c r="G138" s="2">
        <v>0</v>
      </c>
      <c r="H138" s="2">
        <v>1663.2</v>
      </c>
      <c r="I138" s="2">
        <v>17925.2</v>
      </c>
      <c r="J138" s="2">
        <v>2304.7800000000002</v>
      </c>
      <c r="K138" s="2">
        <v>1639.44</v>
      </c>
      <c r="L138" s="2">
        <v>28.979999999999563</v>
      </c>
      <c r="M138" s="2">
        <v>3973.2</v>
      </c>
      <c r="N138" s="2">
        <v>13952</v>
      </c>
    </row>
    <row r="139" spans="1:14" x14ac:dyDescent="0.2">
      <c r="A139" s="4" t="s">
        <v>243</v>
      </c>
      <c r="B139" s="13" t="s">
        <v>244</v>
      </c>
      <c r="C139" s="13">
        <v>11929</v>
      </c>
      <c r="D139" s="2">
        <v>400</v>
      </c>
      <c r="E139" s="2">
        <v>737</v>
      </c>
      <c r="F139" s="2">
        <v>675</v>
      </c>
      <c r="G139" s="2">
        <v>0</v>
      </c>
      <c r="H139" s="2">
        <v>0</v>
      </c>
      <c r="I139" s="2">
        <v>13741</v>
      </c>
      <c r="J139" s="2">
        <v>1512.78</v>
      </c>
      <c r="K139" s="2">
        <v>1371.78</v>
      </c>
      <c r="L139" s="2">
        <v>0.44000000000050932</v>
      </c>
      <c r="M139" s="2">
        <v>2885.0000000000005</v>
      </c>
      <c r="N139" s="2">
        <v>10856</v>
      </c>
    </row>
    <row r="140" spans="1:14" x14ac:dyDescent="0.2">
      <c r="A140" s="4" t="s">
        <v>245</v>
      </c>
      <c r="B140" s="13" t="s">
        <v>246</v>
      </c>
      <c r="C140" s="13">
        <v>11929</v>
      </c>
      <c r="D140" s="2">
        <v>200</v>
      </c>
      <c r="E140" s="2">
        <v>737</v>
      </c>
      <c r="F140" s="2">
        <v>675</v>
      </c>
      <c r="G140" s="2">
        <v>0</v>
      </c>
      <c r="H140" s="2">
        <v>1192.8599999999999</v>
      </c>
      <c r="I140" s="2">
        <v>14733.86</v>
      </c>
      <c r="J140" s="2">
        <v>1724.86</v>
      </c>
      <c r="K140" s="2">
        <v>1371.78</v>
      </c>
      <c r="L140" s="2">
        <v>0.22000000000116415</v>
      </c>
      <c r="M140" s="2">
        <v>3096.860000000001</v>
      </c>
      <c r="N140" s="2">
        <v>11637</v>
      </c>
    </row>
    <row r="141" spans="1:14" x14ac:dyDescent="0.2">
      <c r="A141" s="4" t="s">
        <v>247</v>
      </c>
      <c r="B141" s="13" t="s">
        <v>248</v>
      </c>
      <c r="C141" s="2">
        <v>11929</v>
      </c>
      <c r="D141" s="2">
        <v>400</v>
      </c>
      <c r="E141" s="2">
        <v>737</v>
      </c>
      <c r="F141" s="2">
        <v>675</v>
      </c>
      <c r="G141" s="2">
        <v>0</v>
      </c>
      <c r="H141" s="2">
        <v>795.26</v>
      </c>
      <c r="I141" s="2">
        <v>14536.26</v>
      </c>
      <c r="J141" s="2">
        <v>1682.72</v>
      </c>
      <c r="K141" s="2">
        <v>1371.82</v>
      </c>
      <c r="L141" s="2">
        <v>0.22000000000116415</v>
      </c>
      <c r="M141" s="2">
        <v>3054.7600000000011</v>
      </c>
      <c r="N141" s="2">
        <v>11481.5</v>
      </c>
    </row>
    <row r="142" spans="1:14" x14ac:dyDescent="0.2">
      <c r="A142" s="4" t="s">
        <v>249</v>
      </c>
      <c r="B142" s="13" t="s">
        <v>250</v>
      </c>
      <c r="C142" s="2">
        <v>11929</v>
      </c>
      <c r="D142" s="2">
        <v>0</v>
      </c>
      <c r="E142" s="2">
        <v>737</v>
      </c>
      <c r="F142" s="2">
        <v>675</v>
      </c>
      <c r="G142" s="2">
        <v>0</v>
      </c>
      <c r="H142" s="2">
        <v>0</v>
      </c>
      <c r="I142" s="2">
        <v>13341</v>
      </c>
      <c r="J142" s="2">
        <v>1427.42</v>
      </c>
      <c r="K142" s="2">
        <v>1371.82</v>
      </c>
      <c r="L142" s="2">
        <v>0.26000000000021828</v>
      </c>
      <c r="M142" s="2">
        <v>2799.5</v>
      </c>
      <c r="N142" s="2">
        <v>10541.5</v>
      </c>
    </row>
    <row r="143" spans="1:14" s="12" customFormat="1" x14ac:dyDescent="0.2">
      <c r="A143" s="11"/>
      <c r="B143" s="16"/>
      <c r="C143" s="12" t="s">
        <v>39</v>
      </c>
      <c r="D143" s="12" t="s">
        <v>39</v>
      </c>
      <c r="E143" s="12" t="s">
        <v>39</v>
      </c>
      <c r="F143" s="12" t="s">
        <v>39</v>
      </c>
      <c r="G143" s="12" t="s">
        <v>39</v>
      </c>
      <c r="H143" s="12" t="s">
        <v>39</v>
      </c>
      <c r="I143" s="12" t="s">
        <v>39</v>
      </c>
      <c r="J143" s="12" t="s">
        <v>39</v>
      </c>
      <c r="K143" s="12" t="s">
        <v>39</v>
      </c>
      <c r="L143" s="12" t="s">
        <v>39</v>
      </c>
      <c r="M143" s="12" t="s">
        <v>39</v>
      </c>
      <c r="N143" s="12" t="s">
        <v>39</v>
      </c>
    </row>
    <row r="144" spans="1:14" x14ac:dyDescent="0.2">
      <c r="B144" s="13"/>
    </row>
    <row r="145" spans="1:14" x14ac:dyDescent="0.2">
      <c r="A145" s="10" t="s">
        <v>251</v>
      </c>
      <c r="B145" s="13"/>
    </row>
    <row r="146" spans="1:14" x14ac:dyDescent="0.2">
      <c r="A146" s="4" t="s">
        <v>252</v>
      </c>
      <c r="B146" s="13" t="s">
        <v>253</v>
      </c>
      <c r="C146" s="13">
        <v>14256</v>
      </c>
      <c r="D146" s="2">
        <v>200</v>
      </c>
      <c r="E146" s="2">
        <v>941</v>
      </c>
      <c r="F146" s="2">
        <v>865</v>
      </c>
      <c r="G146" s="2">
        <v>851.02</v>
      </c>
      <c r="H146" s="2">
        <v>0</v>
      </c>
      <c r="I146" s="2">
        <v>17113.02</v>
      </c>
      <c r="J146" s="2">
        <v>2233.08</v>
      </c>
      <c r="K146" s="2">
        <v>1639.4</v>
      </c>
      <c r="L146" s="2">
        <v>6854.5400000000009</v>
      </c>
      <c r="M146" s="2">
        <v>10727.02</v>
      </c>
      <c r="N146" s="2">
        <v>6386</v>
      </c>
    </row>
    <row r="147" spans="1:14" x14ac:dyDescent="0.2">
      <c r="A147" s="4" t="s">
        <v>254</v>
      </c>
      <c r="B147" s="13" t="s">
        <v>255</v>
      </c>
      <c r="C147" s="13">
        <v>12319</v>
      </c>
      <c r="D147" s="2">
        <v>400</v>
      </c>
      <c r="E147" s="2">
        <v>788</v>
      </c>
      <c r="F147" s="2">
        <v>668</v>
      </c>
      <c r="G147" s="2">
        <v>708.5</v>
      </c>
      <c r="H147" s="2">
        <v>1847.83</v>
      </c>
      <c r="I147" s="2">
        <v>16731.330000000002</v>
      </c>
      <c r="J147" s="2">
        <v>2020.02</v>
      </c>
      <c r="K147" s="2">
        <v>1416.68</v>
      </c>
      <c r="L147" s="2">
        <v>6160.130000000001</v>
      </c>
      <c r="M147" s="2">
        <v>9596.8300000000017</v>
      </c>
      <c r="N147" s="2">
        <v>7134.5</v>
      </c>
    </row>
    <row r="148" spans="1:14" x14ac:dyDescent="0.2">
      <c r="A148" s="4" t="s">
        <v>256</v>
      </c>
      <c r="B148" s="13" t="s">
        <v>257</v>
      </c>
      <c r="C148" s="13">
        <v>12319</v>
      </c>
      <c r="D148" s="2">
        <v>400</v>
      </c>
      <c r="E148" s="2">
        <v>788</v>
      </c>
      <c r="F148" s="2">
        <v>688</v>
      </c>
      <c r="G148" s="2">
        <v>566.79999999999995</v>
      </c>
      <c r="H148" s="2">
        <v>821.26</v>
      </c>
      <c r="I148" s="2">
        <v>15583.06</v>
      </c>
      <c r="J148" s="2">
        <v>1906.32</v>
      </c>
      <c r="K148" s="2">
        <v>1416.68</v>
      </c>
      <c r="L148" s="2">
        <v>5002.0599999999995</v>
      </c>
      <c r="M148" s="2">
        <v>8325.06</v>
      </c>
      <c r="N148" s="2">
        <v>7258</v>
      </c>
    </row>
    <row r="149" spans="1:14" x14ac:dyDescent="0.2">
      <c r="A149" s="4" t="s">
        <v>258</v>
      </c>
      <c r="B149" s="13" t="s">
        <v>259</v>
      </c>
      <c r="C149" s="13">
        <v>12319</v>
      </c>
      <c r="D149" s="2">
        <v>200</v>
      </c>
      <c r="E149" s="2">
        <v>788</v>
      </c>
      <c r="F149" s="2">
        <v>688</v>
      </c>
      <c r="G149" s="2">
        <v>283.39999999999998</v>
      </c>
      <c r="H149" s="2">
        <v>1950.5</v>
      </c>
      <c r="I149" s="2">
        <v>16228.9</v>
      </c>
      <c r="J149" s="2">
        <v>1882.77</v>
      </c>
      <c r="K149" s="2">
        <v>1416.68</v>
      </c>
      <c r="L149" s="2">
        <v>6587.4500000000007</v>
      </c>
      <c r="M149" s="2">
        <v>9886.9000000000015</v>
      </c>
      <c r="N149" s="2">
        <v>6342</v>
      </c>
    </row>
    <row r="150" spans="1:14" x14ac:dyDescent="0.2">
      <c r="A150" s="4" t="s">
        <v>260</v>
      </c>
      <c r="B150" s="13" t="s">
        <v>261</v>
      </c>
      <c r="C150" s="13">
        <v>12319</v>
      </c>
      <c r="D150" s="2">
        <v>400</v>
      </c>
      <c r="E150" s="2">
        <v>788</v>
      </c>
      <c r="F150" s="2">
        <v>688</v>
      </c>
      <c r="G150" s="2">
        <v>0</v>
      </c>
      <c r="H150" s="2">
        <v>2874.41</v>
      </c>
      <c r="I150" s="2">
        <v>17069.41</v>
      </c>
      <c r="J150" s="2">
        <v>2032.37</v>
      </c>
      <c r="K150" s="2">
        <v>1416.68</v>
      </c>
      <c r="L150" s="2">
        <v>5326.8600000000006</v>
      </c>
      <c r="M150" s="2">
        <v>8775.91</v>
      </c>
      <c r="N150" s="2">
        <v>8293.5</v>
      </c>
    </row>
    <row r="151" spans="1:14" x14ac:dyDescent="0.2">
      <c r="A151" s="4" t="s">
        <v>262</v>
      </c>
      <c r="B151" s="13" t="s">
        <v>263</v>
      </c>
      <c r="C151" s="13">
        <v>12319</v>
      </c>
      <c r="D151" s="2">
        <v>400</v>
      </c>
      <c r="E151" s="2">
        <v>788</v>
      </c>
      <c r="F151" s="2">
        <v>688</v>
      </c>
      <c r="G151" s="2">
        <v>0</v>
      </c>
      <c r="H151" s="2">
        <v>2258.46</v>
      </c>
      <c r="I151" s="2">
        <v>16453.46</v>
      </c>
      <c r="J151" s="2">
        <v>1919.77</v>
      </c>
      <c r="K151" s="2">
        <v>1416.68</v>
      </c>
      <c r="L151" s="2">
        <v>4744.0099999999984</v>
      </c>
      <c r="M151" s="2">
        <v>8080.4599999999982</v>
      </c>
      <c r="N151" s="2">
        <v>8373</v>
      </c>
    </row>
    <row r="152" spans="1:14" s="12" customFormat="1" x14ac:dyDescent="0.2">
      <c r="A152" s="11"/>
      <c r="B152" s="16"/>
      <c r="C152" s="12" t="s">
        <v>39</v>
      </c>
      <c r="D152" s="12" t="s">
        <v>39</v>
      </c>
      <c r="E152" s="12" t="s">
        <v>39</v>
      </c>
      <c r="F152" s="12" t="s">
        <v>39</v>
      </c>
      <c r="G152" s="12" t="s">
        <v>39</v>
      </c>
      <c r="H152" s="12" t="s">
        <v>39</v>
      </c>
      <c r="I152" s="12" t="s">
        <v>39</v>
      </c>
      <c r="J152" s="12" t="s">
        <v>39</v>
      </c>
      <c r="K152" s="12" t="s">
        <v>39</v>
      </c>
      <c r="L152" s="12" t="s">
        <v>39</v>
      </c>
      <c r="M152" s="12" t="s">
        <v>39</v>
      </c>
      <c r="N152" s="12" t="s">
        <v>39</v>
      </c>
    </row>
    <row r="153" spans="1:14" x14ac:dyDescent="0.2">
      <c r="B153" s="13"/>
    </row>
    <row r="154" spans="1:14" x14ac:dyDescent="0.2">
      <c r="A154" s="10" t="s">
        <v>264</v>
      </c>
      <c r="B154" s="13"/>
    </row>
    <row r="155" spans="1:14" x14ac:dyDescent="0.2">
      <c r="A155" s="4" t="s">
        <v>265</v>
      </c>
      <c r="B155" s="13" t="s">
        <v>266</v>
      </c>
      <c r="C155" s="13">
        <v>14256</v>
      </c>
      <c r="D155" s="2">
        <v>400</v>
      </c>
      <c r="E155" s="2">
        <v>941</v>
      </c>
      <c r="F155" s="2">
        <v>865</v>
      </c>
      <c r="G155" s="2">
        <v>425.1</v>
      </c>
      <c r="H155" s="2">
        <v>1425.57</v>
      </c>
      <c r="I155" s="2">
        <v>18312.669999999998</v>
      </c>
      <c r="J155" s="2">
        <v>2489.3200000000002</v>
      </c>
      <c r="K155" s="2">
        <v>1639.4</v>
      </c>
      <c r="L155" s="2">
        <v>6145.9499999999971</v>
      </c>
      <c r="M155" s="2">
        <v>10274.669999999998</v>
      </c>
      <c r="N155" s="2">
        <v>8038</v>
      </c>
    </row>
    <row r="156" spans="1:14" x14ac:dyDescent="0.2">
      <c r="A156" s="4" t="s">
        <v>267</v>
      </c>
      <c r="B156" s="13" t="s">
        <v>268</v>
      </c>
      <c r="C156" s="13">
        <v>12319</v>
      </c>
      <c r="D156" s="2">
        <v>400</v>
      </c>
      <c r="E156" s="2">
        <v>788</v>
      </c>
      <c r="F156" s="2">
        <v>688</v>
      </c>
      <c r="G156" s="2">
        <v>283.39999999999998</v>
      </c>
      <c r="H156" s="2">
        <v>410.63</v>
      </c>
      <c r="I156" s="2">
        <v>14889.029999999999</v>
      </c>
      <c r="J156" s="2">
        <v>1758.07</v>
      </c>
      <c r="K156" s="2">
        <v>1416.68</v>
      </c>
      <c r="L156" s="2">
        <v>7968.7799999999988</v>
      </c>
      <c r="M156" s="2">
        <v>11143.529999999999</v>
      </c>
      <c r="N156" s="2">
        <v>3745.5</v>
      </c>
    </row>
    <row r="157" spans="1:14" s="12" customFormat="1" x14ac:dyDescent="0.2">
      <c r="A157" s="11"/>
      <c r="B157" s="16"/>
      <c r="C157" s="12" t="s">
        <v>39</v>
      </c>
      <c r="D157" s="12" t="s">
        <v>39</v>
      </c>
      <c r="E157" s="12" t="s">
        <v>39</v>
      </c>
      <c r="F157" s="12" t="s">
        <v>39</v>
      </c>
      <c r="G157" s="12" t="s">
        <v>39</v>
      </c>
      <c r="H157" s="12" t="s">
        <v>39</v>
      </c>
      <c r="I157" s="12" t="s">
        <v>39</v>
      </c>
      <c r="J157" s="12" t="s">
        <v>39</v>
      </c>
      <c r="K157" s="12" t="s">
        <v>39</v>
      </c>
      <c r="L157" s="12" t="s">
        <v>39</v>
      </c>
      <c r="M157" s="12" t="s">
        <v>39</v>
      </c>
      <c r="N157" s="12" t="s">
        <v>39</v>
      </c>
    </row>
    <row r="158" spans="1:14" x14ac:dyDescent="0.2">
      <c r="B158" s="13"/>
    </row>
    <row r="159" spans="1:14" x14ac:dyDescent="0.2">
      <c r="A159" s="10" t="s">
        <v>269</v>
      </c>
      <c r="B159" s="13"/>
    </row>
    <row r="160" spans="1:14" x14ac:dyDescent="0.2">
      <c r="A160" s="4" t="s">
        <v>270</v>
      </c>
      <c r="B160" s="13" t="s">
        <v>271</v>
      </c>
      <c r="C160" s="2">
        <v>13775</v>
      </c>
      <c r="D160" s="2">
        <v>400</v>
      </c>
      <c r="E160" s="2">
        <v>815</v>
      </c>
      <c r="F160" s="2">
        <v>716</v>
      </c>
      <c r="G160" s="2">
        <v>708.5</v>
      </c>
      <c r="H160" s="2">
        <v>0</v>
      </c>
      <c r="I160" s="2">
        <v>16414.5</v>
      </c>
      <c r="J160" s="2">
        <v>2083.9</v>
      </c>
      <c r="K160" s="2">
        <v>1584.1</v>
      </c>
      <c r="L160" s="2">
        <v>6811.5</v>
      </c>
      <c r="M160" s="2">
        <v>10479.5</v>
      </c>
      <c r="N160" s="2">
        <v>5935</v>
      </c>
    </row>
    <row r="161" spans="1:14" x14ac:dyDescent="0.2">
      <c r="A161" s="4" t="s">
        <v>272</v>
      </c>
      <c r="B161" s="13" t="s">
        <v>273</v>
      </c>
      <c r="C161" s="2">
        <v>13775</v>
      </c>
      <c r="D161" s="2">
        <v>0</v>
      </c>
      <c r="E161" s="2">
        <v>815</v>
      </c>
      <c r="F161" s="2">
        <v>716</v>
      </c>
      <c r="G161" s="2">
        <v>708.5</v>
      </c>
      <c r="H161" s="2">
        <v>1377.48</v>
      </c>
      <c r="I161" s="2">
        <v>17391.98</v>
      </c>
      <c r="J161" s="2">
        <v>2291.0500000000002</v>
      </c>
      <c r="K161" s="2">
        <v>1584.1</v>
      </c>
      <c r="L161" s="2">
        <v>5583.33</v>
      </c>
      <c r="M161" s="2">
        <v>9458.48</v>
      </c>
      <c r="N161" s="2">
        <v>7933.5</v>
      </c>
    </row>
    <row r="162" spans="1:14" x14ac:dyDescent="0.2">
      <c r="A162" s="4" t="s">
        <v>274</v>
      </c>
      <c r="B162" s="13" t="s">
        <v>275</v>
      </c>
      <c r="C162" s="2">
        <v>13308</v>
      </c>
      <c r="D162" s="2">
        <v>400</v>
      </c>
      <c r="E162" s="2">
        <v>915</v>
      </c>
      <c r="F162" s="2">
        <v>836</v>
      </c>
      <c r="G162" s="2">
        <v>566.79999999999995</v>
      </c>
      <c r="H162" s="2">
        <v>887.18</v>
      </c>
      <c r="I162" s="2">
        <v>16912.98</v>
      </c>
      <c r="J162" s="2">
        <v>2190.34</v>
      </c>
      <c r="K162" s="2">
        <v>1530.38</v>
      </c>
      <c r="L162" s="2">
        <v>133.7599999999984</v>
      </c>
      <c r="M162" s="2">
        <v>3854.4799999999987</v>
      </c>
      <c r="N162" s="2">
        <v>13058.5</v>
      </c>
    </row>
    <row r="163" spans="1:14" x14ac:dyDescent="0.2">
      <c r="A163" s="4" t="s">
        <v>276</v>
      </c>
      <c r="B163" s="13" t="s">
        <v>277</v>
      </c>
      <c r="C163" s="2">
        <v>12688</v>
      </c>
      <c r="D163" s="2">
        <v>400</v>
      </c>
      <c r="E163" s="2">
        <v>802</v>
      </c>
      <c r="F163" s="2">
        <v>702</v>
      </c>
      <c r="G163" s="2">
        <v>566.79999999999995</v>
      </c>
      <c r="H163" s="2">
        <v>0</v>
      </c>
      <c r="I163" s="2">
        <v>15158.8</v>
      </c>
      <c r="J163" s="2">
        <v>1815.7</v>
      </c>
      <c r="K163" s="2">
        <v>1459.1</v>
      </c>
      <c r="L163" s="2">
        <v>8570.5</v>
      </c>
      <c r="M163" s="2">
        <v>11845.3</v>
      </c>
      <c r="N163" s="2">
        <v>3313.5</v>
      </c>
    </row>
    <row r="164" spans="1:14" x14ac:dyDescent="0.2">
      <c r="A164" s="4" t="s">
        <v>278</v>
      </c>
      <c r="B164" s="13" t="s">
        <v>279</v>
      </c>
      <c r="C164" s="2">
        <v>13775</v>
      </c>
      <c r="D164" s="2">
        <v>200</v>
      </c>
      <c r="E164" s="2">
        <v>815</v>
      </c>
      <c r="F164" s="2">
        <v>716</v>
      </c>
      <c r="G164" s="2">
        <v>566.79999999999995</v>
      </c>
      <c r="H164" s="2">
        <v>1377.48</v>
      </c>
      <c r="I164" s="2">
        <v>17450.28</v>
      </c>
      <c r="J164" s="2">
        <v>2305.13</v>
      </c>
      <c r="K164" s="2">
        <v>1584.1</v>
      </c>
      <c r="L164" s="2">
        <v>8529.0499999999993</v>
      </c>
      <c r="M164" s="2">
        <v>12418.279999999999</v>
      </c>
      <c r="N164" s="2">
        <v>5032</v>
      </c>
    </row>
    <row r="165" spans="1:14" x14ac:dyDescent="0.2">
      <c r="A165" s="4" t="s">
        <v>280</v>
      </c>
      <c r="B165" s="13" t="s">
        <v>281</v>
      </c>
      <c r="C165" s="2">
        <v>13308</v>
      </c>
      <c r="D165" s="2">
        <v>0</v>
      </c>
      <c r="E165" s="2">
        <v>915</v>
      </c>
      <c r="F165" s="2">
        <v>696.66</v>
      </c>
      <c r="G165" s="2">
        <v>566.79999999999995</v>
      </c>
      <c r="H165" s="2">
        <v>3105.13</v>
      </c>
      <c r="I165" s="2">
        <v>18591.59</v>
      </c>
      <c r="J165" s="2">
        <v>2072.77</v>
      </c>
      <c r="K165" s="2">
        <v>1530.38</v>
      </c>
      <c r="L165" s="2">
        <v>9620.44</v>
      </c>
      <c r="M165" s="2">
        <v>13223.59</v>
      </c>
      <c r="N165" s="2">
        <v>5368</v>
      </c>
    </row>
    <row r="166" spans="1:14" x14ac:dyDescent="0.2">
      <c r="A166" s="4" t="s">
        <v>282</v>
      </c>
      <c r="B166" s="13" t="s">
        <v>283</v>
      </c>
      <c r="C166" s="2">
        <v>13775</v>
      </c>
      <c r="D166" s="2">
        <v>200</v>
      </c>
      <c r="E166" s="2">
        <v>815</v>
      </c>
      <c r="F166" s="2">
        <v>525.05999999999995</v>
      </c>
      <c r="G166" s="2">
        <v>566.79999999999995</v>
      </c>
      <c r="H166" s="2">
        <v>0</v>
      </c>
      <c r="I166" s="2">
        <v>15881.859999999999</v>
      </c>
      <c r="J166" s="2">
        <v>1970.12</v>
      </c>
      <c r="K166" s="2">
        <v>1584.1</v>
      </c>
      <c r="L166" s="2">
        <v>6700.6399999999994</v>
      </c>
      <c r="M166" s="2">
        <v>10254.859999999999</v>
      </c>
      <c r="N166" s="2">
        <v>5627</v>
      </c>
    </row>
    <row r="167" spans="1:14" x14ac:dyDescent="0.2">
      <c r="A167" s="4" t="s">
        <v>284</v>
      </c>
      <c r="B167" s="13" t="s">
        <v>285</v>
      </c>
      <c r="C167" s="2">
        <v>11929</v>
      </c>
      <c r="D167" s="2">
        <v>400</v>
      </c>
      <c r="E167" s="2">
        <v>737</v>
      </c>
      <c r="F167" s="2">
        <v>675</v>
      </c>
      <c r="G167" s="2">
        <v>590.79999999999995</v>
      </c>
      <c r="H167" s="2">
        <v>0</v>
      </c>
      <c r="I167" s="2">
        <v>14331.8</v>
      </c>
      <c r="J167" s="2">
        <v>1639.04</v>
      </c>
      <c r="K167" s="2">
        <v>1371.82</v>
      </c>
      <c r="L167" s="2">
        <v>119.43999999999869</v>
      </c>
      <c r="M167" s="2">
        <v>3130.2999999999984</v>
      </c>
      <c r="N167" s="2">
        <v>11201.5</v>
      </c>
    </row>
    <row r="168" spans="1:14" x14ac:dyDescent="0.2">
      <c r="A168" s="4" t="s">
        <v>286</v>
      </c>
      <c r="B168" s="13" t="s">
        <v>287</v>
      </c>
      <c r="C168" s="2">
        <v>9982</v>
      </c>
      <c r="D168" s="2">
        <v>0</v>
      </c>
      <c r="E168" s="2">
        <v>687</v>
      </c>
      <c r="F168" s="2">
        <v>627</v>
      </c>
      <c r="G168" s="2">
        <v>425.1</v>
      </c>
      <c r="H168" s="2">
        <v>0</v>
      </c>
      <c r="I168" s="2">
        <v>11721.1</v>
      </c>
      <c r="J168" s="2">
        <v>1123.25</v>
      </c>
      <c r="K168" s="2">
        <v>1147.74</v>
      </c>
      <c r="L168" s="2">
        <v>4403.1100000000006</v>
      </c>
      <c r="M168" s="2">
        <v>6674.1</v>
      </c>
      <c r="N168" s="2">
        <v>5047</v>
      </c>
    </row>
    <row r="169" spans="1:14" x14ac:dyDescent="0.2">
      <c r="A169" s="4" t="s">
        <v>288</v>
      </c>
      <c r="B169" s="13" t="s">
        <v>289</v>
      </c>
      <c r="C169" s="2">
        <v>13775</v>
      </c>
      <c r="D169" s="2">
        <v>200</v>
      </c>
      <c r="E169" s="2">
        <v>815</v>
      </c>
      <c r="F169" s="2">
        <v>716</v>
      </c>
      <c r="G169" s="2">
        <v>425.1</v>
      </c>
      <c r="H169" s="2">
        <v>459.16</v>
      </c>
      <c r="I169" s="2">
        <v>16390.260000000002</v>
      </c>
      <c r="J169" s="2">
        <v>2078.71</v>
      </c>
      <c r="K169" s="2">
        <v>1584.1</v>
      </c>
      <c r="L169" s="2">
        <v>3908.4500000000025</v>
      </c>
      <c r="M169" s="2">
        <v>7571.260000000002</v>
      </c>
      <c r="N169" s="2">
        <v>8819</v>
      </c>
    </row>
    <row r="170" spans="1:14" x14ac:dyDescent="0.2">
      <c r="A170" s="4" t="s">
        <v>290</v>
      </c>
      <c r="B170" s="13" t="s">
        <v>291</v>
      </c>
      <c r="C170" s="2">
        <v>7992</v>
      </c>
      <c r="D170" s="2">
        <v>400</v>
      </c>
      <c r="E170" s="2">
        <v>547</v>
      </c>
      <c r="F170" s="2">
        <v>450</v>
      </c>
      <c r="G170" s="2">
        <v>425.1</v>
      </c>
      <c r="H170" s="2">
        <v>0</v>
      </c>
      <c r="I170" s="2">
        <v>9814.1</v>
      </c>
      <c r="J170" s="2">
        <v>814</v>
      </c>
      <c r="K170" s="2">
        <v>919.02</v>
      </c>
      <c r="L170" s="2">
        <v>0.57999999999992724</v>
      </c>
      <c r="M170" s="2">
        <v>1733.6</v>
      </c>
      <c r="N170" s="2">
        <v>8080.5</v>
      </c>
    </row>
    <row r="171" spans="1:14" x14ac:dyDescent="0.2">
      <c r="A171" s="4" t="s">
        <v>292</v>
      </c>
      <c r="B171" s="13" t="s">
        <v>293</v>
      </c>
      <c r="C171" s="2">
        <v>13775</v>
      </c>
      <c r="D171" s="2">
        <v>0</v>
      </c>
      <c r="E171" s="2">
        <v>815</v>
      </c>
      <c r="F171" s="2">
        <v>716</v>
      </c>
      <c r="G171" s="2">
        <v>425.1</v>
      </c>
      <c r="H171" s="2">
        <v>0</v>
      </c>
      <c r="I171" s="2">
        <v>15731.1</v>
      </c>
      <c r="J171" s="2">
        <v>1937.92</v>
      </c>
      <c r="K171" s="2">
        <v>1584.1</v>
      </c>
      <c r="L171" s="2">
        <v>6201.08</v>
      </c>
      <c r="M171" s="2">
        <v>9723.1</v>
      </c>
      <c r="N171" s="2">
        <v>6008</v>
      </c>
    </row>
    <row r="172" spans="1:14" x14ac:dyDescent="0.2">
      <c r="A172" s="4" t="s">
        <v>294</v>
      </c>
      <c r="B172" s="13" t="s">
        <v>295</v>
      </c>
      <c r="C172" s="13">
        <v>13775</v>
      </c>
      <c r="D172" s="2">
        <v>200</v>
      </c>
      <c r="E172" s="2">
        <v>815</v>
      </c>
      <c r="F172" s="2">
        <v>358</v>
      </c>
      <c r="G172" s="2">
        <v>425.1</v>
      </c>
      <c r="H172" s="2">
        <v>1377.48</v>
      </c>
      <c r="I172" s="2">
        <v>16950.580000000002</v>
      </c>
      <c r="J172" s="2">
        <v>2100.3200000000002</v>
      </c>
      <c r="K172" s="2">
        <v>1584.1</v>
      </c>
      <c r="L172" s="2">
        <v>7156.6600000000017</v>
      </c>
      <c r="M172" s="2">
        <v>10841.080000000002</v>
      </c>
      <c r="N172" s="2">
        <v>6109.5</v>
      </c>
    </row>
    <row r="173" spans="1:14" x14ac:dyDescent="0.2">
      <c r="A173" s="4" t="s">
        <v>296</v>
      </c>
      <c r="B173" s="13" t="s">
        <v>297</v>
      </c>
      <c r="C173" s="13">
        <v>14306</v>
      </c>
      <c r="D173" s="2">
        <v>400</v>
      </c>
      <c r="E173" s="2">
        <v>915</v>
      </c>
      <c r="F173" s="2">
        <v>836</v>
      </c>
      <c r="G173" s="2">
        <v>425.1</v>
      </c>
      <c r="H173" s="2">
        <v>1377.48</v>
      </c>
      <c r="I173" s="2">
        <v>18259.579999999998</v>
      </c>
      <c r="J173" s="2">
        <v>2478</v>
      </c>
      <c r="K173" s="2">
        <v>1645.16</v>
      </c>
      <c r="L173" s="2">
        <v>7221.9199999999983</v>
      </c>
      <c r="M173" s="2">
        <v>11345.079999999998</v>
      </c>
      <c r="N173" s="2">
        <v>6914.5</v>
      </c>
    </row>
    <row r="174" spans="1:14" x14ac:dyDescent="0.2">
      <c r="A174" s="4" t="s">
        <v>298</v>
      </c>
      <c r="B174" s="13" t="s">
        <v>299</v>
      </c>
      <c r="C174" s="13">
        <v>14306</v>
      </c>
      <c r="D174" s="2">
        <v>0</v>
      </c>
      <c r="E174" s="2">
        <v>915</v>
      </c>
      <c r="F174" s="2">
        <v>724.53</v>
      </c>
      <c r="G174" s="2">
        <v>283.39999999999998</v>
      </c>
      <c r="H174" s="2">
        <v>1377.48</v>
      </c>
      <c r="I174" s="2">
        <v>17606.41</v>
      </c>
      <c r="J174" s="2">
        <v>2334.66</v>
      </c>
      <c r="K174" s="2">
        <v>1645.16</v>
      </c>
      <c r="L174" s="2">
        <v>161.09000000000015</v>
      </c>
      <c r="M174" s="2">
        <v>4140.91</v>
      </c>
      <c r="N174" s="2">
        <v>13465.5</v>
      </c>
    </row>
    <row r="175" spans="1:14" x14ac:dyDescent="0.2">
      <c r="A175" s="4" t="s">
        <v>300</v>
      </c>
      <c r="B175" s="13" t="s">
        <v>301</v>
      </c>
      <c r="C175" s="13">
        <v>14306</v>
      </c>
      <c r="D175" s="2">
        <v>0</v>
      </c>
      <c r="E175" s="2">
        <v>915</v>
      </c>
      <c r="F175" s="2">
        <v>836</v>
      </c>
      <c r="G175" s="2">
        <v>283.39999999999998</v>
      </c>
      <c r="H175" s="2">
        <v>1377.48</v>
      </c>
      <c r="I175" s="2">
        <v>17717.88</v>
      </c>
      <c r="J175" s="2">
        <v>2362.29</v>
      </c>
      <c r="K175" s="2">
        <v>1645.16</v>
      </c>
      <c r="L175" s="2">
        <v>8103.93</v>
      </c>
      <c r="M175" s="2">
        <v>12111.380000000001</v>
      </c>
      <c r="N175" s="2">
        <v>5606.5</v>
      </c>
    </row>
    <row r="176" spans="1:14" x14ac:dyDescent="0.2">
      <c r="A176" s="4" t="s">
        <v>302</v>
      </c>
      <c r="B176" s="13" t="s">
        <v>303</v>
      </c>
      <c r="C176" s="13">
        <v>14306</v>
      </c>
      <c r="D176" s="2">
        <v>0</v>
      </c>
      <c r="E176" s="2">
        <v>914</v>
      </c>
      <c r="F176" s="2">
        <v>836</v>
      </c>
      <c r="G176" s="2">
        <v>283.39999999999998</v>
      </c>
      <c r="H176" s="2">
        <v>1854.34</v>
      </c>
      <c r="I176" s="2">
        <v>18193.739999999998</v>
      </c>
      <c r="J176" s="2">
        <v>2463.9299999999998</v>
      </c>
      <c r="K176" s="2">
        <v>1645.16</v>
      </c>
      <c r="L176" s="2">
        <v>9092.1499999999978</v>
      </c>
      <c r="M176" s="2">
        <v>13201.239999999998</v>
      </c>
      <c r="N176" s="2">
        <v>4992.5</v>
      </c>
    </row>
    <row r="177" spans="1:14" x14ac:dyDescent="0.2">
      <c r="A177" s="4" t="s">
        <v>304</v>
      </c>
      <c r="B177" s="13" t="s">
        <v>305</v>
      </c>
      <c r="C177" s="13">
        <v>14306</v>
      </c>
      <c r="D177" s="2">
        <v>0</v>
      </c>
      <c r="E177" s="2">
        <v>915</v>
      </c>
      <c r="F177" s="2">
        <v>55.73</v>
      </c>
      <c r="G177" s="2">
        <v>283.39999999999998</v>
      </c>
      <c r="H177" s="2">
        <v>7152.9</v>
      </c>
      <c r="I177" s="2">
        <v>22713.03</v>
      </c>
      <c r="J177" s="2">
        <v>1901.4</v>
      </c>
      <c r="K177" s="2">
        <v>1645.16</v>
      </c>
      <c r="L177" s="2">
        <v>12197.469999999998</v>
      </c>
      <c r="M177" s="2">
        <v>15744.029999999999</v>
      </c>
      <c r="N177" s="2">
        <v>6969</v>
      </c>
    </row>
    <row r="178" spans="1:14" x14ac:dyDescent="0.2">
      <c r="A178" s="4" t="s">
        <v>306</v>
      </c>
      <c r="B178" s="13" t="s">
        <v>307</v>
      </c>
      <c r="C178" s="13">
        <v>14306</v>
      </c>
      <c r="D178" s="2">
        <v>0</v>
      </c>
      <c r="E178" s="2">
        <v>836</v>
      </c>
      <c r="F178" s="2">
        <v>915</v>
      </c>
      <c r="G178" s="2">
        <v>283.39999999999998</v>
      </c>
      <c r="H178" s="2">
        <v>476.86</v>
      </c>
      <c r="I178" s="2">
        <v>16817.259999999998</v>
      </c>
      <c r="J178" s="2">
        <v>2169.92</v>
      </c>
      <c r="K178" s="2">
        <v>1645.16</v>
      </c>
      <c r="L178" s="2">
        <v>2835.1799999999985</v>
      </c>
      <c r="M178" s="2">
        <v>6650.2599999999984</v>
      </c>
      <c r="N178" s="2">
        <v>10167</v>
      </c>
    </row>
    <row r="179" spans="1:14" x14ac:dyDescent="0.2">
      <c r="A179" s="4" t="s">
        <v>308</v>
      </c>
      <c r="B179" s="13" t="s">
        <v>309</v>
      </c>
      <c r="C179" s="13">
        <v>13775</v>
      </c>
      <c r="D179" s="2">
        <v>0</v>
      </c>
      <c r="E179" s="2">
        <v>815</v>
      </c>
      <c r="F179" s="2">
        <v>716</v>
      </c>
      <c r="G179" s="2">
        <v>283.39999999999998</v>
      </c>
      <c r="H179" s="2">
        <v>918.32</v>
      </c>
      <c r="I179" s="2">
        <v>16507.72</v>
      </c>
      <c r="J179" s="2">
        <v>2103.8000000000002</v>
      </c>
      <c r="K179" s="2">
        <v>1584.1</v>
      </c>
      <c r="L179" s="2">
        <v>5343.8200000000015</v>
      </c>
      <c r="M179" s="2">
        <v>9031.7200000000012</v>
      </c>
      <c r="N179" s="2">
        <v>7476</v>
      </c>
    </row>
    <row r="180" spans="1:14" x14ac:dyDescent="0.2">
      <c r="A180" s="4" t="s">
        <v>310</v>
      </c>
      <c r="B180" s="13" t="s">
        <v>311</v>
      </c>
      <c r="C180" s="13">
        <v>13775</v>
      </c>
      <c r="D180" s="2">
        <v>0</v>
      </c>
      <c r="E180" s="2">
        <v>815</v>
      </c>
      <c r="F180" s="2">
        <v>716</v>
      </c>
      <c r="G180" s="2">
        <v>283.39999999999998</v>
      </c>
      <c r="H180" s="2">
        <v>0</v>
      </c>
      <c r="I180" s="2">
        <v>15589.4</v>
      </c>
      <c r="J180" s="2">
        <v>1907.64</v>
      </c>
      <c r="K180" s="2">
        <v>1584.1</v>
      </c>
      <c r="L180" s="2">
        <v>137.65999999999985</v>
      </c>
      <c r="M180" s="2">
        <v>3629.3999999999996</v>
      </c>
      <c r="N180" s="2">
        <v>11960</v>
      </c>
    </row>
    <row r="181" spans="1:14" x14ac:dyDescent="0.2">
      <c r="A181" s="4" t="s">
        <v>312</v>
      </c>
      <c r="B181" s="13" t="s">
        <v>313</v>
      </c>
      <c r="C181" s="13">
        <v>14306</v>
      </c>
      <c r="D181" s="2">
        <v>400</v>
      </c>
      <c r="E181" s="2">
        <v>915</v>
      </c>
      <c r="F181" s="2">
        <v>836</v>
      </c>
      <c r="G181" s="2">
        <v>0</v>
      </c>
      <c r="H181" s="2">
        <v>953.72</v>
      </c>
      <c r="I181" s="2">
        <v>17410.72</v>
      </c>
      <c r="J181" s="2">
        <v>2296.6799999999998</v>
      </c>
      <c r="K181" s="2">
        <v>1645.16</v>
      </c>
      <c r="L181" s="2">
        <v>7489.380000000001</v>
      </c>
      <c r="M181" s="2">
        <v>11431.220000000001</v>
      </c>
      <c r="N181" s="2">
        <v>5979.5</v>
      </c>
    </row>
    <row r="182" spans="1:14" x14ac:dyDescent="0.2">
      <c r="A182" s="4" t="s">
        <v>314</v>
      </c>
      <c r="B182" s="13" t="s">
        <v>315</v>
      </c>
      <c r="C182" s="2">
        <v>14306</v>
      </c>
      <c r="D182" s="2">
        <v>200</v>
      </c>
      <c r="E182" s="2">
        <v>915</v>
      </c>
      <c r="F182" s="2">
        <v>836</v>
      </c>
      <c r="G182" s="2">
        <v>283.39999999999998</v>
      </c>
      <c r="H182" s="2">
        <v>0</v>
      </c>
      <c r="I182" s="2">
        <v>16540.400000000001</v>
      </c>
      <c r="J182" s="2">
        <v>2110.7800000000002</v>
      </c>
      <c r="K182" s="2">
        <v>1645.16</v>
      </c>
      <c r="L182" s="2">
        <v>143.46000000000095</v>
      </c>
      <c r="M182" s="2">
        <v>3899.4000000000015</v>
      </c>
      <c r="N182" s="2">
        <v>12641</v>
      </c>
    </row>
    <row r="183" spans="1:14" x14ac:dyDescent="0.2">
      <c r="A183" s="4" t="s">
        <v>316</v>
      </c>
      <c r="B183" s="13" t="s">
        <v>317</v>
      </c>
      <c r="C183" s="13">
        <v>14306</v>
      </c>
      <c r="D183" s="2">
        <v>0</v>
      </c>
      <c r="E183" s="2">
        <v>915</v>
      </c>
      <c r="F183" s="2">
        <v>836</v>
      </c>
      <c r="G183" s="2">
        <v>425.1</v>
      </c>
      <c r="H183" s="2">
        <v>953.72</v>
      </c>
      <c r="I183" s="2">
        <v>17435.82</v>
      </c>
      <c r="J183" s="2">
        <v>2302.04</v>
      </c>
      <c r="K183" s="2">
        <v>1645.16</v>
      </c>
      <c r="L183" s="2">
        <v>2201.619999999999</v>
      </c>
      <c r="M183" s="2">
        <v>6148.8199999999988</v>
      </c>
      <c r="N183" s="2">
        <v>11287</v>
      </c>
    </row>
    <row r="184" spans="1:14" x14ac:dyDescent="0.2">
      <c r="A184" s="4" t="s">
        <v>318</v>
      </c>
      <c r="B184" s="13" t="s">
        <v>319</v>
      </c>
      <c r="C184" s="13">
        <v>14306</v>
      </c>
      <c r="D184" s="2">
        <v>0</v>
      </c>
      <c r="E184" s="2">
        <v>915</v>
      </c>
      <c r="F184" s="2">
        <v>836</v>
      </c>
      <c r="G184" s="2">
        <v>0</v>
      </c>
      <c r="H184" s="2">
        <v>1430.58</v>
      </c>
      <c r="I184" s="2">
        <v>17487.580000000002</v>
      </c>
      <c r="J184" s="2">
        <v>2313.1</v>
      </c>
      <c r="K184" s="2">
        <v>1645.16</v>
      </c>
      <c r="L184" s="2">
        <v>1989.3200000000015</v>
      </c>
      <c r="M184" s="2">
        <v>5947.5800000000017</v>
      </c>
      <c r="N184" s="2">
        <v>11540</v>
      </c>
    </row>
    <row r="185" spans="1:14" x14ac:dyDescent="0.2">
      <c r="A185" s="4" t="s">
        <v>320</v>
      </c>
      <c r="B185" s="13" t="s">
        <v>321</v>
      </c>
      <c r="C185" s="13">
        <v>14306</v>
      </c>
      <c r="D185" s="2">
        <v>200</v>
      </c>
      <c r="E185" s="2">
        <v>915</v>
      </c>
      <c r="F185" s="2">
        <v>836</v>
      </c>
      <c r="G185" s="2">
        <v>0</v>
      </c>
      <c r="H185" s="2">
        <v>476.86</v>
      </c>
      <c r="I185" s="2">
        <v>16733.86</v>
      </c>
      <c r="J185" s="2">
        <v>2152.1</v>
      </c>
      <c r="K185" s="2">
        <v>1645.16</v>
      </c>
      <c r="L185" s="2">
        <v>3209.1000000000004</v>
      </c>
      <c r="M185" s="2">
        <v>7006.3600000000006</v>
      </c>
      <c r="N185" s="2">
        <v>9727.5</v>
      </c>
    </row>
    <row r="186" spans="1:14" x14ac:dyDescent="0.2">
      <c r="A186" s="4" t="s">
        <v>322</v>
      </c>
      <c r="B186" s="13" t="s">
        <v>323</v>
      </c>
      <c r="C186" s="13">
        <v>14306</v>
      </c>
      <c r="D186" s="2">
        <v>200</v>
      </c>
      <c r="E186" s="2">
        <v>915</v>
      </c>
      <c r="F186" s="2">
        <v>640.92999999999995</v>
      </c>
      <c r="G186" s="2">
        <v>0</v>
      </c>
      <c r="H186" s="2">
        <v>476.86</v>
      </c>
      <c r="I186" s="2">
        <v>16538.79</v>
      </c>
      <c r="J186" s="2">
        <v>2110.4299999999998</v>
      </c>
      <c r="K186" s="2">
        <v>1645.16</v>
      </c>
      <c r="L186" s="2">
        <v>6604.2000000000007</v>
      </c>
      <c r="M186" s="2">
        <v>10359.790000000001</v>
      </c>
      <c r="N186" s="2">
        <v>6179</v>
      </c>
    </row>
    <row r="187" spans="1:14" x14ac:dyDescent="0.2">
      <c r="A187" s="4" t="s">
        <v>324</v>
      </c>
      <c r="B187" s="13" t="s">
        <v>325</v>
      </c>
      <c r="C187" s="13">
        <v>14306</v>
      </c>
      <c r="D187" s="2">
        <v>0</v>
      </c>
      <c r="E187" s="2">
        <v>915</v>
      </c>
      <c r="F187" s="2">
        <v>615.6</v>
      </c>
      <c r="G187" s="2">
        <v>0</v>
      </c>
      <c r="H187" s="2">
        <v>1907.44</v>
      </c>
      <c r="I187" s="2">
        <v>17744.04</v>
      </c>
      <c r="J187" s="2">
        <v>2062.31</v>
      </c>
      <c r="K187" s="2">
        <v>1645.16</v>
      </c>
      <c r="L187" s="2">
        <v>8410.07</v>
      </c>
      <c r="M187" s="2">
        <v>12117.54</v>
      </c>
      <c r="N187" s="2">
        <v>5626.5</v>
      </c>
    </row>
    <row r="188" spans="1:14" x14ac:dyDescent="0.2">
      <c r="A188" s="4" t="s">
        <v>326</v>
      </c>
      <c r="B188" s="13" t="s">
        <v>327</v>
      </c>
      <c r="C188" s="13">
        <v>14306</v>
      </c>
      <c r="D188" s="2">
        <v>200</v>
      </c>
      <c r="E188" s="2">
        <v>915</v>
      </c>
      <c r="F188" s="2">
        <v>836</v>
      </c>
      <c r="G188" s="2">
        <v>0</v>
      </c>
      <c r="H188" s="2">
        <v>953.72</v>
      </c>
      <c r="I188" s="2">
        <v>17210.72</v>
      </c>
      <c r="J188" s="2">
        <v>2250.9899999999998</v>
      </c>
      <c r="K188" s="2">
        <v>1645.16</v>
      </c>
      <c r="L188" s="2">
        <v>9105.5700000000015</v>
      </c>
      <c r="M188" s="2">
        <v>13001.720000000001</v>
      </c>
      <c r="N188" s="2">
        <v>4209</v>
      </c>
    </row>
    <row r="189" spans="1:14" x14ac:dyDescent="0.2">
      <c r="A189" s="4" t="s">
        <v>328</v>
      </c>
      <c r="B189" s="13" t="s">
        <v>329</v>
      </c>
      <c r="C189" s="13">
        <v>14306</v>
      </c>
      <c r="D189" s="2">
        <v>0</v>
      </c>
      <c r="E189" s="2">
        <v>915</v>
      </c>
      <c r="F189" s="2">
        <v>836</v>
      </c>
      <c r="G189" s="2">
        <v>0</v>
      </c>
      <c r="H189" s="2">
        <v>1430.58</v>
      </c>
      <c r="I189" s="2">
        <v>17487.580000000002</v>
      </c>
      <c r="J189" s="2">
        <v>2313.1</v>
      </c>
      <c r="K189" s="2">
        <v>1645.16</v>
      </c>
      <c r="L189" s="2">
        <v>2841.3200000000015</v>
      </c>
      <c r="M189" s="2">
        <v>6799.5800000000017</v>
      </c>
      <c r="N189" s="2">
        <v>10688</v>
      </c>
    </row>
    <row r="190" spans="1:14" x14ac:dyDescent="0.2">
      <c r="A190" s="4" t="s">
        <v>330</v>
      </c>
      <c r="B190" s="13" t="s">
        <v>331</v>
      </c>
      <c r="C190" s="13">
        <v>14306</v>
      </c>
      <c r="D190" s="2">
        <v>0</v>
      </c>
      <c r="E190" s="2">
        <v>915</v>
      </c>
      <c r="F190" s="2">
        <v>836</v>
      </c>
      <c r="G190" s="2">
        <v>0</v>
      </c>
      <c r="H190" s="2">
        <v>0</v>
      </c>
      <c r="I190" s="2">
        <v>16057</v>
      </c>
      <c r="J190" s="2">
        <v>2007.52</v>
      </c>
      <c r="K190" s="2">
        <v>1645.16</v>
      </c>
      <c r="L190" s="2">
        <v>5428.82</v>
      </c>
      <c r="M190" s="2">
        <v>9081.5</v>
      </c>
      <c r="N190" s="2">
        <v>6975.5</v>
      </c>
    </row>
    <row r="191" spans="1:14" x14ac:dyDescent="0.2">
      <c r="A191" s="4" t="s">
        <v>332</v>
      </c>
      <c r="B191" s="13" t="s">
        <v>333</v>
      </c>
      <c r="C191" s="13">
        <v>13308</v>
      </c>
      <c r="D191" s="2">
        <v>0</v>
      </c>
      <c r="E191" s="2">
        <v>915</v>
      </c>
      <c r="F191" s="2">
        <v>836</v>
      </c>
      <c r="G191" s="2">
        <v>0</v>
      </c>
      <c r="H191" s="2">
        <f>443.59+443.59</f>
        <v>887.18</v>
      </c>
      <c r="I191" s="2">
        <v>15946.18</v>
      </c>
      <c r="J191" s="2">
        <v>1936.46</v>
      </c>
      <c r="K191" s="2">
        <v>1530.38</v>
      </c>
      <c r="L191" s="2">
        <v>6353.34</v>
      </c>
      <c r="M191" s="2">
        <v>9820.18</v>
      </c>
      <c r="N191" s="2">
        <v>6126</v>
      </c>
    </row>
    <row r="192" spans="1:14" x14ac:dyDescent="0.2">
      <c r="A192" s="4" t="s">
        <v>334</v>
      </c>
      <c r="B192" s="13" t="s">
        <v>335</v>
      </c>
      <c r="C192" s="13">
        <v>15983</v>
      </c>
      <c r="D192" s="2">
        <v>200</v>
      </c>
      <c r="E192" s="2">
        <v>1093</v>
      </c>
      <c r="F192" s="2">
        <v>899</v>
      </c>
      <c r="G192" s="2">
        <v>0</v>
      </c>
      <c r="H192" s="2">
        <v>3995.7</v>
      </c>
      <c r="I192" s="2">
        <v>22170.7</v>
      </c>
      <c r="J192" s="2">
        <v>3026.28</v>
      </c>
      <c r="K192" s="2">
        <v>1838.02</v>
      </c>
      <c r="L192" s="2">
        <v>1656.9000000000015</v>
      </c>
      <c r="M192" s="2">
        <v>6521.2000000000016</v>
      </c>
      <c r="N192" s="2">
        <v>15649.5</v>
      </c>
    </row>
    <row r="193" spans="1:14" x14ac:dyDescent="0.2">
      <c r="A193" s="4" t="s">
        <v>336</v>
      </c>
      <c r="B193" s="13" t="s">
        <v>337</v>
      </c>
      <c r="C193" s="13">
        <v>13775</v>
      </c>
      <c r="D193" s="2">
        <v>0</v>
      </c>
      <c r="E193" s="2">
        <v>815</v>
      </c>
      <c r="F193" s="2">
        <v>716</v>
      </c>
      <c r="G193" s="2">
        <v>0</v>
      </c>
      <c r="H193" s="2">
        <v>918.32</v>
      </c>
      <c r="I193" s="2">
        <v>16224.32</v>
      </c>
      <c r="J193" s="2">
        <v>2035.64</v>
      </c>
      <c r="K193" s="2">
        <v>1584.1</v>
      </c>
      <c r="L193" s="2">
        <v>7030.08</v>
      </c>
      <c r="M193" s="2">
        <v>10649.82</v>
      </c>
      <c r="N193" s="2">
        <v>5574.5</v>
      </c>
    </row>
    <row r="194" spans="1:14" x14ac:dyDescent="0.2">
      <c r="A194" s="4" t="s">
        <v>338</v>
      </c>
      <c r="B194" s="13" t="s">
        <v>339</v>
      </c>
      <c r="C194" s="13">
        <v>13775</v>
      </c>
      <c r="D194" s="2">
        <v>0</v>
      </c>
      <c r="E194" s="2">
        <v>815</v>
      </c>
      <c r="F194" s="2">
        <v>716</v>
      </c>
      <c r="G194" s="2">
        <v>0</v>
      </c>
      <c r="H194" s="2">
        <v>0</v>
      </c>
      <c r="I194" s="2">
        <v>15306</v>
      </c>
      <c r="J194" s="2">
        <v>1847.12</v>
      </c>
      <c r="K194" s="2">
        <v>1584.1</v>
      </c>
      <c r="L194" s="2">
        <v>2501.7800000000007</v>
      </c>
      <c r="M194" s="2">
        <v>5933</v>
      </c>
      <c r="N194" s="2">
        <v>9373</v>
      </c>
    </row>
    <row r="195" spans="1:14" x14ac:dyDescent="0.2">
      <c r="A195" s="4" t="s">
        <v>340</v>
      </c>
      <c r="B195" s="13" t="s">
        <v>341</v>
      </c>
      <c r="C195" s="13">
        <v>13775</v>
      </c>
      <c r="D195" s="2">
        <v>0</v>
      </c>
      <c r="E195" s="2">
        <v>815</v>
      </c>
      <c r="F195" s="2">
        <v>716</v>
      </c>
      <c r="G195" s="2">
        <v>0</v>
      </c>
      <c r="H195" s="2">
        <v>459.16</v>
      </c>
      <c r="I195" s="2">
        <v>15765.16</v>
      </c>
      <c r="J195" s="2">
        <v>1945.19</v>
      </c>
      <c r="K195" s="2">
        <v>1584.1</v>
      </c>
      <c r="L195" s="2">
        <v>3751.869999999999</v>
      </c>
      <c r="M195" s="2">
        <v>7281.1599999999989</v>
      </c>
      <c r="N195" s="2">
        <v>8484</v>
      </c>
    </row>
    <row r="196" spans="1:14" x14ac:dyDescent="0.2">
      <c r="A196" s="4" t="s">
        <v>342</v>
      </c>
      <c r="B196" s="13" t="s">
        <v>343</v>
      </c>
      <c r="C196" s="13">
        <v>13775</v>
      </c>
      <c r="D196" s="2">
        <v>0</v>
      </c>
      <c r="E196" s="2">
        <v>815</v>
      </c>
      <c r="F196" s="2">
        <v>716</v>
      </c>
      <c r="G196" s="2">
        <v>0</v>
      </c>
      <c r="H196" s="2">
        <v>1377.48</v>
      </c>
      <c r="I196" s="2">
        <v>16683.48</v>
      </c>
      <c r="J196" s="2">
        <v>2141.35</v>
      </c>
      <c r="K196" s="2">
        <v>1584.1</v>
      </c>
      <c r="L196" s="2">
        <v>1876.5299999999988</v>
      </c>
      <c r="M196" s="2">
        <v>5601.9799999999987</v>
      </c>
      <c r="N196" s="2">
        <v>11081.5</v>
      </c>
    </row>
    <row r="197" spans="1:14" x14ac:dyDescent="0.2">
      <c r="A197" s="4" t="s">
        <v>344</v>
      </c>
      <c r="B197" s="13" t="s">
        <v>345</v>
      </c>
      <c r="C197" s="13">
        <v>13775</v>
      </c>
      <c r="D197" s="2">
        <v>0</v>
      </c>
      <c r="E197" s="2">
        <v>815</v>
      </c>
      <c r="F197" s="2">
        <v>716</v>
      </c>
      <c r="G197" s="2">
        <v>0</v>
      </c>
      <c r="H197" s="2">
        <v>459.16</v>
      </c>
      <c r="I197" s="2">
        <v>15765.16</v>
      </c>
      <c r="J197" s="2">
        <v>1746.38</v>
      </c>
      <c r="K197" s="2">
        <v>1584.1</v>
      </c>
      <c r="L197" s="2">
        <v>4066.1800000000003</v>
      </c>
      <c r="M197" s="2">
        <v>7396.66</v>
      </c>
      <c r="N197" s="2">
        <v>8368.5</v>
      </c>
    </row>
    <row r="198" spans="1:14" x14ac:dyDescent="0.2">
      <c r="A198" s="4" t="s">
        <v>346</v>
      </c>
      <c r="B198" s="13" t="s">
        <v>347</v>
      </c>
      <c r="C198" s="13">
        <v>13775</v>
      </c>
      <c r="D198" s="2">
        <v>200</v>
      </c>
      <c r="E198" s="2">
        <v>815</v>
      </c>
      <c r="F198" s="2">
        <v>716</v>
      </c>
      <c r="G198" s="2">
        <v>0</v>
      </c>
      <c r="H198" s="2">
        <v>0</v>
      </c>
      <c r="I198" s="2">
        <v>15506</v>
      </c>
      <c r="J198" s="2">
        <v>1889.84</v>
      </c>
      <c r="K198" s="2">
        <v>1584.1</v>
      </c>
      <c r="L198" s="2">
        <v>6.0000000001309672E-2</v>
      </c>
      <c r="M198" s="2">
        <v>3474.0000000000009</v>
      </c>
      <c r="N198" s="2">
        <v>12032</v>
      </c>
    </row>
    <row r="199" spans="1:14" x14ac:dyDescent="0.2">
      <c r="A199" s="4" t="s">
        <v>348</v>
      </c>
      <c r="B199" s="13" t="s">
        <v>349</v>
      </c>
      <c r="C199" s="13">
        <v>11929</v>
      </c>
      <c r="D199" s="2">
        <v>200</v>
      </c>
      <c r="E199" s="2">
        <v>737</v>
      </c>
      <c r="F199" s="2">
        <v>675</v>
      </c>
      <c r="G199" s="2">
        <v>0</v>
      </c>
      <c r="H199" s="2">
        <v>0</v>
      </c>
      <c r="I199" s="2">
        <v>13541</v>
      </c>
      <c r="J199" s="2">
        <v>1470.14</v>
      </c>
      <c r="K199" s="2">
        <v>1371.82</v>
      </c>
      <c r="L199" s="2">
        <v>119.54000000000087</v>
      </c>
      <c r="M199" s="2">
        <v>2961.5000000000009</v>
      </c>
      <c r="N199" s="2">
        <v>10579.5</v>
      </c>
    </row>
    <row r="200" spans="1:14" x14ac:dyDescent="0.2">
      <c r="A200" s="4" t="s">
        <v>350</v>
      </c>
      <c r="B200" s="13" t="s">
        <v>351</v>
      </c>
      <c r="C200" s="2">
        <v>11929</v>
      </c>
      <c r="D200" s="2">
        <v>400</v>
      </c>
      <c r="E200" s="2">
        <v>737</v>
      </c>
      <c r="F200" s="2">
        <v>675</v>
      </c>
      <c r="G200" s="2">
        <v>0</v>
      </c>
      <c r="H200" s="2">
        <v>0</v>
      </c>
      <c r="I200" s="2">
        <v>13741</v>
      </c>
      <c r="J200" s="2">
        <v>1512.86</v>
      </c>
      <c r="K200" s="2">
        <v>1371.82</v>
      </c>
      <c r="L200" s="2">
        <v>-0.18000000000029104</v>
      </c>
      <c r="M200" s="2">
        <v>2884.4999999999995</v>
      </c>
      <c r="N200" s="2">
        <v>10856.5</v>
      </c>
    </row>
    <row r="201" spans="1:14" x14ac:dyDescent="0.2">
      <c r="A201" s="4" t="s">
        <v>352</v>
      </c>
      <c r="B201" s="13" t="s">
        <v>353</v>
      </c>
      <c r="C201" s="2">
        <v>13775</v>
      </c>
      <c r="D201" s="2">
        <v>0</v>
      </c>
      <c r="E201" s="2">
        <v>815</v>
      </c>
      <c r="F201" s="2">
        <v>716</v>
      </c>
      <c r="G201" s="2">
        <v>0</v>
      </c>
      <c r="H201" s="2">
        <v>918.32</v>
      </c>
      <c r="I201" s="2">
        <v>16224.32</v>
      </c>
      <c r="J201" s="2">
        <v>2043.27</v>
      </c>
      <c r="K201" s="2">
        <v>1644.62</v>
      </c>
      <c r="L201" s="2">
        <v>-6.9999999999708962E-2</v>
      </c>
      <c r="M201" s="2">
        <v>3687.82</v>
      </c>
      <c r="N201" s="2">
        <v>12536.5</v>
      </c>
    </row>
    <row r="202" spans="1:14" x14ac:dyDescent="0.2">
      <c r="A202" s="4" t="s">
        <v>354</v>
      </c>
      <c r="B202" s="13" t="s">
        <v>355</v>
      </c>
      <c r="C202" s="2">
        <v>13775</v>
      </c>
      <c r="D202" s="2">
        <v>200</v>
      </c>
      <c r="E202" s="2">
        <v>815</v>
      </c>
      <c r="F202" s="2">
        <v>716</v>
      </c>
      <c r="G202" s="2">
        <v>0</v>
      </c>
      <c r="H202" s="2">
        <v>0</v>
      </c>
      <c r="I202" s="2">
        <v>15506</v>
      </c>
      <c r="J202" s="2">
        <v>1889.84</v>
      </c>
      <c r="K202" s="2">
        <v>1584.1</v>
      </c>
      <c r="L202" s="2">
        <v>6.0000000001309672E-2</v>
      </c>
      <c r="M202" s="2">
        <v>3474.0000000000009</v>
      </c>
      <c r="N202" s="2">
        <v>12032</v>
      </c>
    </row>
    <row r="203" spans="1:14" x14ac:dyDescent="0.2">
      <c r="A203" s="4" t="s">
        <v>356</v>
      </c>
      <c r="B203" s="13" t="s">
        <v>357</v>
      </c>
      <c r="C203" s="2">
        <v>14306</v>
      </c>
      <c r="D203" s="2">
        <v>0</v>
      </c>
      <c r="E203" s="2">
        <v>915</v>
      </c>
      <c r="F203" s="2">
        <v>836</v>
      </c>
      <c r="G203" s="2">
        <v>0</v>
      </c>
      <c r="H203" s="2">
        <v>476.86</v>
      </c>
      <c r="I203" s="2">
        <v>16533.86</v>
      </c>
      <c r="J203" s="2">
        <v>2103.65</v>
      </c>
      <c r="K203" s="2">
        <v>1645.16</v>
      </c>
      <c r="L203" s="2">
        <v>27.049999999999272</v>
      </c>
      <c r="M203" s="2">
        <v>3775.8599999999997</v>
      </c>
      <c r="N203" s="2">
        <v>12758</v>
      </c>
    </row>
    <row r="204" spans="1:14" s="12" customFormat="1" x14ac:dyDescent="0.2">
      <c r="A204" s="11"/>
      <c r="B204" s="16"/>
      <c r="C204" s="12" t="s">
        <v>39</v>
      </c>
      <c r="D204" s="12" t="s">
        <v>39</v>
      </c>
      <c r="E204" s="12" t="s">
        <v>39</v>
      </c>
      <c r="F204" s="12" t="s">
        <v>39</v>
      </c>
      <c r="G204" s="12" t="s">
        <v>39</v>
      </c>
      <c r="H204" s="12" t="s">
        <v>39</v>
      </c>
      <c r="I204" s="12" t="s">
        <v>39</v>
      </c>
      <c r="J204" s="12" t="s">
        <v>39</v>
      </c>
      <c r="K204" s="12" t="s">
        <v>39</v>
      </c>
      <c r="L204" s="12" t="s">
        <v>39</v>
      </c>
      <c r="M204" s="12" t="s">
        <v>39</v>
      </c>
      <c r="N204" s="12" t="s">
        <v>39</v>
      </c>
    </row>
    <row r="205" spans="1:14" x14ac:dyDescent="0.2">
      <c r="B205" s="13"/>
    </row>
    <row r="206" spans="1:14" x14ac:dyDescent="0.2">
      <c r="A206" s="10" t="s">
        <v>358</v>
      </c>
      <c r="B206" s="13"/>
    </row>
    <row r="207" spans="1:14" x14ac:dyDescent="0.2">
      <c r="A207" s="4" t="s">
        <v>359</v>
      </c>
      <c r="B207" s="13" t="s">
        <v>360</v>
      </c>
      <c r="C207" s="13">
        <v>14306</v>
      </c>
      <c r="D207" s="2">
        <v>0</v>
      </c>
      <c r="E207" s="2">
        <v>915</v>
      </c>
      <c r="F207" s="2">
        <v>836</v>
      </c>
      <c r="G207" s="2">
        <v>708.5</v>
      </c>
      <c r="H207" s="2">
        <v>0</v>
      </c>
      <c r="I207" s="2">
        <v>16765.5</v>
      </c>
      <c r="J207" s="2">
        <v>2158.86</v>
      </c>
      <c r="K207" s="2">
        <v>1645.16</v>
      </c>
      <c r="L207" s="2">
        <v>7088.98</v>
      </c>
      <c r="M207" s="2">
        <v>10893</v>
      </c>
      <c r="N207" s="2">
        <v>5872.5</v>
      </c>
    </row>
    <row r="208" spans="1:14" x14ac:dyDescent="0.2">
      <c r="A208" s="4" t="s">
        <v>361</v>
      </c>
      <c r="B208" s="13" t="s">
        <v>362</v>
      </c>
      <c r="C208" s="13">
        <v>11929</v>
      </c>
      <c r="D208" s="2">
        <v>0</v>
      </c>
      <c r="E208" s="2">
        <v>737</v>
      </c>
      <c r="F208" s="2">
        <v>675</v>
      </c>
      <c r="G208" s="2">
        <v>566.79999999999995</v>
      </c>
      <c r="H208" s="2">
        <v>397.63</v>
      </c>
      <c r="I208" s="2">
        <v>14305.429999999998</v>
      </c>
      <c r="J208" s="2">
        <v>1633.41</v>
      </c>
      <c r="K208" s="2">
        <v>1371.82</v>
      </c>
      <c r="L208" s="2">
        <v>6314.1999999999989</v>
      </c>
      <c r="M208" s="2">
        <v>9319.4299999999985</v>
      </c>
      <c r="N208" s="2">
        <v>4986</v>
      </c>
    </row>
    <row r="209" spans="1:14" x14ac:dyDescent="0.2">
      <c r="A209" s="4" t="s">
        <v>363</v>
      </c>
      <c r="B209" s="13" t="s">
        <v>364</v>
      </c>
      <c r="C209" s="13">
        <v>14306</v>
      </c>
      <c r="D209" s="2">
        <v>0</v>
      </c>
      <c r="E209" s="2">
        <v>915</v>
      </c>
      <c r="F209" s="2">
        <v>836</v>
      </c>
      <c r="G209" s="2">
        <v>566.79999999999995</v>
      </c>
      <c r="H209" s="2">
        <v>0</v>
      </c>
      <c r="I209" s="2">
        <v>16623.8</v>
      </c>
      <c r="J209" s="2">
        <v>2128.6</v>
      </c>
      <c r="K209" s="2">
        <v>1645.16</v>
      </c>
      <c r="L209" s="2">
        <v>143.03999999999905</v>
      </c>
      <c r="M209" s="2">
        <v>3916.7999999999993</v>
      </c>
      <c r="N209" s="2">
        <v>12707</v>
      </c>
    </row>
    <row r="210" spans="1:14" x14ac:dyDescent="0.2">
      <c r="A210" s="4" t="s">
        <v>365</v>
      </c>
      <c r="B210" s="13" t="s">
        <v>366</v>
      </c>
      <c r="C210" s="13">
        <v>11929</v>
      </c>
      <c r="D210" s="2">
        <v>400</v>
      </c>
      <c r="E210" s="2">
        <v>737</v>
      </c>
      <c r="F210" s="2">
        <v>675</v>
      </c>
      <c r="G210" s="2">
        <v>425.1</v>
      </c>
      <c r="H210" s="2">
        <v>0</v>
      </c>
      <c r="I210" s="2">
        <v>14166.1</v>
      </c>
      <c r="J210" s="2">
        <v>1603.66</v>
      </c>
      <c r="K210" s="2">
        <v>1371.82</v>
      </c>
      <c r="L210" s="2">
        <v>3119.1200000000008</v>
      </c>
      <c r="M210" s="2">
        <v>6094.6</v>
      </c>
      <c r="N210" s="2">
        <v>8071.5</v>
      </c>
    </row>
    <row r="211" spans="1:14" x14ac:dyDescent="0.2">
      <c r="A211" s="4" t="s">
        <v>367</v>
      </c>
      <c r="B211" s="13" t="s">
        <v>368</v>
      </c>
      <c r="C211" s="13">
        <v>14306</v>
      </c>
      <c r="D211" s="2">
        <v>0</v>
      </c>
      <c r="E211" s="2">
        <v>915</v>
      </c>
      <c r="F211" s="2">
        <v>836</v>
      </c>
      <c r="G211" s="2">
        <v>425.1</v>
      </c>
      <c r="H211" s="2">
        <v>0</v>
      </c>
      <c r="I211" s="2">
        <v>16482.099999999999</v>
      </c>
      <c r="J211" s="2">
        <v>2098.34</v>
      </c>
      <c r="K211" s="2">
        <v>1645.16</v>
      </c>
      <c r="L211" s="2">
        <v>5777.0999999999985</v>
      </c>
      <c r="M211" s="2">
        <v>9520.5999999999985</v>
      </c>
      <c r="N211" s="2">
        <v>6961.5</v>
      </c>
    </row>
    <row r="212" spans="1:14" x14ac:dyDescent="0.2">
      <c r="A212" s="4" t="s">
        <v>369</v>
      </c>
      <c r="B212" s="13" t="s">
        <v>370</v>
      </c>
      <c r="C212" s="13">
        <v>11929</v>
      </c>
      <c r="D212" s="2">
        <v>0</v>
      </c>
      <c r="E212" s="2">
        <v>737</v>
      </c>
      <c r="F212" s="2">
        <v>675</v>
      </c>
      <c r="G212" s="2">
        <v>283.39999999999998</v>
      </c>
      <c r="H212" s="2">
        <v>0</v>
      </c>
      <c r="I212" s="2">
        <v>13624.4</v>
      </c>
      <c r="J212" s="2">
        <v>1487.94</v>
      </c>
      <c r="K212" s="2">
        <v>1371.82</v>
      </c>
      <c r="L212" s="2">
        <v>9193.64</v>
      </c>
      <c r="M212" s="2">
        <v>12053.4</v>
      </c>
      <c r="N212" s="2">
        <v>1571</v>
      </c>
    </row>
    <row r="213" spans="1:14" x14ac:dyDescent="0.2">
      <c r="A213" s="4" t="s">
        <v>371</v>
      </c>
      <c r="B213" s="13" t="s">
        <v>372</v>
      </c>
      <c r="C213" s="13">
        <v>11929</v>
      </c>
      <c r="D213" s="2">
        <v>200</v>
      </c>
      <c r="E213" s="2">
        <v>737</v>
      </c>
      <c r="F213" s="2">
        <v>675</v>
      </c>
      <c r="G213" s="2">
        <v>283.39999999999998</v>
      </c>
      <c r="H213" s="2">
        <v>0</v>
      </c>
      <c r="I213" s="2">
        <v>13824.4</v>
      </c>
      <c r="J213" s="2">
        <v>1530.66</v>
      </c>
      <c r="K213" s="2">
        <v>1371.82</v>
      </c>
      <c r="L213" s="2">
        <v>3801.92</v>
      </c>
      <c r="M213" s="2">
        <v>6704.4</v>
      </c>
      <c r="N213" s="2">
        <v>7120</v>
      </c>
    </row>
    <row r="214" spans="1:14" x14ac:dyDescent="0.2">
      <c r="A214" s="4" t="s">
        <v>373</v>
      </c>
      <c r="B214" s="13" t="s">
        <v>374</v>
      </c>
      <c r="C214" s="13">
        <v>14306</v>
      </c>
      <c r="D214" s="2">
        <v>0</v>
      </c>
      <c r="E214" s="2">
        <v>915</v>
      </c>
      <c r="F214" s="2">
        <v>836</v>
      </c>
      <c r="G214" s="2">
        <v>283.39999999999998</v>
      </c>
      <c r="H214" s="2">
        <v>0</v>
      </c>
      <c r="I214" s="2">
        <v>16340.4</v>
      </c>
      <c r="J214" s="2">
        <v>2068.06</v>
      </c>
      <c r="K214" s="2">
        <v>1645.16</v>
      </c>
      <c r="L214" s="2">
        <v>5743.18</v>
      </c>
      <c r="M214" s="2">
        <v>9456.4000000000015</v>
      </c>
      <c r="N214" s="2">
        <v>6884</v>
      </c>
    </row>
    <row r="215" spans="1:14" x14ac:dyDescent="0.2">
      <c r="A215" s="4" t="s">
        <v>375</v>
      </c>
      <c r="B215" s="13" t="s">
        <v>376</v>
      </c>
      <c r="C215" s="13">
        <v>14306</v>
      </c>
      <c r="D215" s="2">
        <v>0</v>
      </c>
      <c r="E215" s="2">
        <v>915</v>
      </c>
      <c r="F215" s="2">
        <v>836</v>
      </c>
      <c r="G215" s="2">
        <v>283.39999999999998</v>
      </c>
      <c r="H215" s="2">
        <v>0</v>
      </c>
      <c r="I215" s="2">
        <v>16340.4</v>
      </c>
      <c r="J215" s="2">
        <v>2068.06</v>
      </c>
      <c r="K215" s="2">
        <v>1645.16</v>
      </c>
      <c r="L215" s="2">
        <v>5187.18</v>
      </c>
      <c r="M215" s="2">
        <v>8900.4000000000015</v>
      </c>
      <c r="N215" s="2">
        <v>7440</v>
      </c>
    </row>
    <row r="216" spans="1:14" x14ac:dyDescent="0.2">
      <c r="A216" s="4" t="s">
        <v>377</v>
      </c>
      <c r="B216" s="13" t="s">
        <v>378</v>
      </c>
      <c r="C216" s="13">
        <v>14306</v>
      </c>
      <c r="D216" s="2">
        <v>0</v>
      </c>
      <c r="E216" s="2">
        <v>915</v>
      </c>
      <c r="F216" s="2">
        <v>836</v>
      </c>
      <c r="G216" s="2">
        <v>283.39999999999998</v>
      </c>
      <c r="H216" s="2">
        <v>0</v>
      </c>
      <c r="I216" s="2">
        <v>16340.4</v>
      </c>
      <c r="J216" s="2">
        <v>2068.06</v>
      </c>
      <c r="K216" s="2">
        <v>1645.16</v>
      </c>
      <c r="L216" s="2">
        <v>3799.1800000000003</v>
      </c>
      <c r="M216" s="2">
        <v>7512.4000000000005</v>
      </c>
      <c r="N216" s="2">
        <v>8828</v>
      </c>
    </row>
    <row r="217" spans="1:14" x14ac:dyDescent="0.2">
      <c r="A217" s="4" t="s">
        <v>379</v>
      </c>
      <c r="B217" s="13" t="s">
        <v>380</v>
      </c>
      <c r="C217" s="13">
        <v>14306</v>
      </c>
      <c r="D217" s="2">
        <v>0</v>
      </c>
      <c r="E217" s="2">
        <v>915</v>
      </c>
      <c r="F217" s="2">
        <v>836</v>
      </c>
      <c r="G217" s="2">
        <v>0</v>
      </c>
      <c r="H217" s="2">
        <v>0</v>
      </c>
      <c r="I217" s="2">
        <v>16057</v>
      </c>
      <c r="J217" s="2">
        <v>2007.52</v>
      </c>
      <c r="K217" s="2">
        <v>1645.16</v>
      </c>
      <c r="L217" s="2">
        <v>4254.32</v>
      </c>
      <c r="M217" s="2">
        <v>7907</v>
      </c>
      <c r="N217" s="2">
        <v>8150</v>
      </c>
    </row>
    <row r="218" spans="1:14" x14ac:dyDescent="0.2">
      <c r="A218" s="4" t="s">
        <v>381</v>
      </c>
      <c r="B218" s="13" t="s">
        <v>382</v>
      </c>
      <c r="C218" s="13">
        <v>14306</v>
      </c>
      <c r="D218" s="2">
        <v>0</v>
      </c>
      <c r="E218" s="2">
        <v>915</v>
      </c>
      <c r="F218" s="2">
        <v>836</v>
      </c>
      <c r="G218" s="2">
        <v>0</v>
      </c>
      <c r="H218" s="2">
        <v>141.72999999999999</v>
      </c>
      <c r="I218" s="2">
        <v>16198.73</v>
      </c>
      <c r="J218" s="2">
        <v>2022.66</v>
      </c>
      <c r="K218" s="2">
        <v>1645.16</v>
      </c>
      <c r="L218" s="2">
        <v>143.40999999999985</v>
      </c>
      <c r="M218" s="2">
        <v>3811.23</v>
      </c>
      <c r="N218" s="2">
        <v>12387.5</v>
      </c>
    </row>
    <row r="219" spans="1:14" x14ac:dyDescent="0.2">
      <c r="A219" s="4" t="s">
        <v>383</v>
      </c>
      <c r="B219" s="13" t="s">
        <v>384</v>
      </c>
      <c r="C219" s="13">
        <v>14306</v>
      </c>
      <c r="D219" s="2">
        <v>0</v>
      </c>
      <c r="E219" s="2">
        <v>915</v>
      </c>
      <c r="F219" s="2">
        <v>836</v>
      </c>
      <c r="G219" s="2">
        <v>0</v>
      </c>
      <c r="H219" s="2">
        <v>0</v>
      </c>
      <c r="I219" s="2">
        <v>16057</v>
      </c>
      <c r="J219" s="2">
        <v>2007.52</v>
      </c>
      <c r="K219" s="2">
        <v>1645.16</v>
      </c>
      <c r="L219" s="2">
        <v>143.31999999999971</v>
      </c>
      <c r="M219" s="2">
        <v>3796</v>
      </c>
      <c r="N219" s="2">
        <v>12261</v>
      </c>
    </row>
    <row r="220" spans="1:14" x14ac:dyDescent="0.2">
      <c r="A220" s="4" t="s">
        <v>385</v>
      </c>
      <c r="B220" s="13" t="s">
        <v>386</v>
      </c>
      <c r="C220" s="13">
        <v>14306</v>
      </c>
      <c r="D220" s="2">
        <v>0</v>
      </c>
      <c r="E220" s="2">
        <v>915</v>
      </c>
      <c r="F220" s="2">
        <v>836</v>
      </c>
      <c r="G220" s="2">
        <v>0</v>
      </c>
      <c r="H220" s="2">
        <v>0</v>
      </c>
      <c r="I220" s="2">
        <v>16057</v>
      </c>
      <c r="J220" s="2">
        <v>2007.52</v>
      </c>
      <c r="K220" s="2">
        <v>1645.16</v>
      </c>
      <c r="L220" s="2">
        <v>1643.3199999999997</v>
      </c>
      <c r="M220" s="2">
        <v>5296</v>
      </c>
      <c r="N220" s="2">
        <v>10761</v>
      </c>
    </row>
    <row r="221" spans="1:14" x14ac:dyDescent="0.2">
      <c r="A221" s="4" t="s">
        <v>387</v>
      </c>
      <c r="B221" s="13" t="s">
        <v>388</v>
      </c>
      <c r="C221" s="13">
        <v>14306</v>
      </c>
      <c r="D221" s="2">
        <v>0</v>
      </c>
      <c r="E221" s="2">
        <v>915</v>
      </c>
      <c r="F221" s="2">
        <v>836</v>
      </c>
      <c r="G221" s="2">
        <v>0</v>
      </c>
      <c r="H221" s="2">
        <v>992.13</v>
      </c>
      <c r="I221" s="2">
        <v>17049.13</v>
      </c>
      <c r="J221" s="2">
        <v>2128.62</v>
      </c>
      <c r="K221" s="2">
        <v>1645.16</v>
      </c>
      <c r="L221" s="2">
        <v>5392.8500000000022</v>
      </c>
      <c r="M221" s="2">
        <v>9166.630000000001</v>
      </c>
      <c r="N221" s="2">
        <v>7882.5</v>
      </c>
    </row>
    <row r="222" spans="1:14" x14ac:dyDescent="0.2">
      <c r="A222" s="4" t="s">
        <v>389</v>
      </c>
      <c r="B222" s="13" t="s">
        <v>390</v>
      </c>
      <c r="C222" s="13">
        <v>14306</v>
      </c>
      <c r="D222" s="2">
        <v>0</v>
      </c>
      <c r="E222" s="2">
        <v>915</v>
      </c>
      <c r="F222" s="2">
        <v>836</v>
      </c>
      <c r="G222" s="2">
        <v>0</v>
      </c>
      <c r="H222" s="2">
        <v>0</v>
      </c>
      <c r="I222" s="2">
        <v>16057</v>
      </c>
      <c r="J222" s="2">
        <v>2007.52</v>
      </c>
      <c r="K222" s="2">
        <v>1645.16</v>
      </c>
      <c r="L222" s="2">
        <v>1369.8199999999997</v>
      </c>
      <c r="M222" s="2">
        <v>5022.5</v>
      </c>
      <c r="N222" s="2">
        <v>11034.5</v>
      </c>
    </row>
    <row r="223" spans="1:14" x14ac:dyDescent="0.2">
      <c r="A223" s="4" t="s">
        <v>391</v>
      </c>
      <c r="B223" s="13" t="s">
        <v>392</v>
      </c>
      <c r="C223" s="13">
        <v>14306</v>
      </c>
      <c r="D223" s="2">
        <v>0</v>
      </c>
      <c r="E223" s="2">
        <v>915</v>
      </c>
      <c r="F223" s="2">
        <v>836</v>
      </c>
      <c r="G223" s="2">
        <v>0</v>
      </c>
      <c r="H223" s="2">
        <v>0</v>
      </c>
      <c r="I223" s="2">
        <v>16057</v>
      </c>
      <c r="J223" s="2">
        <v>2007.52</v>
      </c>
      <c r="K223" s="2">
        <v>1645.16</v>
      </c>
      <c r="L223" s="2">
        <v>0.31999999999970896</v>
      </c>
      <c r="M223" s="2">
        <v>3653</v>
      </c>
      <c r="N223" s="2">
        <v>12404</v>
      </c>
    </row>
    <row r="224" spans="1:14" x14ac:dyDescent="0.2">
      <c r="A224" s="4" t="s">
        <v>393</v>
      </c>
      <c r="B224" s="13" t="s">
        <v>394</v>
      </c>
      <c r="C224" s="13">
        <v>14306</v>
      </c>
      <c r="D224" s="2">
        <v>0</v>
      </c>
      <c r="E224" s="2">
        <v>915</v>
      </c>
      <c r="F224" s="2">
        <v>836</v>
      </c>
      <c r="G224" s="2">
        <v>0</v>
      </c>
      <c r="H224" s="2">
        <v>0</v>
      </c>
      <c r="I224" s="2">
        <v>16057</v>
      </c>
      <c r="J224" s="2">
        <v>2007.52</v>
      </c>
      <c r="K224" s="2">
        <v>1645.16</v>
      </c>
      <c r="L224" s="2">
        <v>0.31999999999970896</v>
      </c>
      <c r="M224" s="2">
        <v>3653</v>
      </c>
      <c r="N224" s="2">
        <v>12404</v>
      </c>
    </row>
    <row r="225" spans="1:14" x14ac:dyDescent="0.2">
      <c r="A225" s="4" t="s">
        <v>395</v>
      </c>
      <c r="B225" s="13" t="s">
        <v>396</v>
      </c>
      <c r="C225" s="13">
        <v>14306</v>
      </c>
      <c r="D225" s="2">
        <v>0</v>
      </c>
      <c r="E225" s="2">
        <v>915</v>
      </c>
      <c r="F225" s="2">
        <v>836</v>
      </c>
      <c r="G225" s="2">
        <v>0</v>
      </c>
      <c r="H225" s="2">
        <v>0</v>
      </c>
      <c r="I225" s="2">
        <v>16057</v>
      </c>
      <c r="J225" s="2">
        <v>2007.52</v>
      </c>
      <c r="K225" s="2">
        <v>1645.16</v>
      </c>
      <c r="L225" s="2">
        <v>143.31999999999971</v>
      </c>
      <c r="M225" s="2">
        <v>3796</v>
      </c>
      <c r="N225" s="2">
        <v>12261</v>
      </c>
    </row>
    <row r="226" spans="1:14" x14ac:dyDescent="0.2">
      <c r="A226" s="4" t="s">
        <v>397</v>
      </c>
      <c r="B226" s="13" t="s">
        <v>398</v>
      </c>
      <c r="C226" s="13">
        <v>14306</v>
      </c>
      <c r="D226" s="2">
        <v>7152.9</v>
      </c>
      <c r="E226" s="2">
        <v>915</v>
      </c>
      <c r="F226" s="2">
        <v>0</v>
      </c>
      <c r="G226" s="2">
        <v>0</v>
      </c>
      <c r="H226" s="2">
        <v>0</v>
      </c>
      <c r="I226" s="2">
        <v>22373.9</v>
      </c>
      <c r="J226" s="2">
        <v>1828.96</v>
      </c>
      <c r="K226" s="2">
        <v>1645.16</v>
      </c>
      <c r="L226" s="2">
        <v>7153.2800000000025</v>
      </c>
      <c r="M226" s="2">
        <v>10627.400000000001</v>
      </c>
      <c r="N226" s="2">
        <v>11746.5</v>
      </c>
    </row>
    <row r="227" spans="1:14" x14ac:dyDescent="0.2">
      <c r="A227" s="4" t="s">
        <v>399</v>
      </c>
      <c r="B227" s="13" t="s">
        <v>400</v>
      </c>
      <c r="C227" s="13">
        <v>14306</v>
      </c>
      <c r="D227" s="2">
        <v>0</v>
      </c>
      <c r="E227" s="2">
        <v>915</v>
      </c>
      <c r="F227" s="2">
        <v>836</v>
      </c>
      <c r="G227" s="2">
        <v>0</v>
      </c>
      <c r="H227" s="2">
        <v>0</v>
      </c>
      <c r="I227" s="2">
        <v>16057</v>
      </c>
      <c r="J227" s="2">
        <v>2007.52</v>
      </c>
      <c r="K227" s="2">
        <v>1645.16</v>
      </c>
      <c r="L227" s="2">
        <v>0.31999999999970896</v>
      </c>
      <c r="M227" s="2">
        <v>3653</v>
      </c>
      <c r="N227" s="2">
        <v>12404</v>
      </c>
    </row>
    <row r="228" spans="1:14" x14ac:dyDescent="0.2">
      <c r="A228" s="4" t="s">
        <v>401</v>
      </c>
      <c r="B228" s="13" t="s">
        <v>402</v>
      </c>
      <c r="C228" s="13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1063</v>
      </c>
      <c r="I228" s="2">
        <v>17120</v>
      </c>
      <c r="J228" s="2">
        <v>2143.7600000000002</v>
      </c>
      <c r="K228" s="2">
        <v>1645.16</v>
      </c>
      <c r="L228" s="2">
        <v>143.07999999999993</v>
      </c>
      <c r="M228" s="2">
        <v>3932</v>
      </c>
      <c r="N228" s="2">
        <v>13188</v>
      </c>
    </row>
    <row r="229" spans="1:14" x14ac:dyDescent="0.2">
      <c r="A229" s="4" t="s">
        <v>403</v>
      </c>
      <c r="B229" s="13" t="s">
        <v>404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1907.45</v>
      </c>
      <c r="I229" s="2">
        <v>17964.45</v>
      </c>
      <c r="J229" s="2">
        <v>2415.0300000000002</v>
      </c>
      <c r="K229" s="2">
        <v>1645.2</v>
      </c>
      <c r="L229" s="2">
        <v>0.22000000000116415</v>
      </c>
      <c r="M229" s="2">
        <v>4060.4500000000016</v>
      </c>
      <c r="N229" s="2">
        <v>13904</v>
      </c>
    </row>
    <row r="230" spans="1:14" x14ac:dyDescent="0.2">
      <c r="A230" s="4" t="s">
        <v>405</v>
      </c>
      <c r="B230" s="13" t="s">
        <v>406</v>
      </c>
      <c r="C230" s="2">
        <v>14306</v>
      </c>
      <c r="D230" s="2">
        <v>0</v>
      </c>
      <c r="E230" s="2">
        <v>915</v>
      </c>
      <c r="F230" s="2">
        <v>836</v>
      </c>
      <c r="G230" s="2">
        <v>0</v>
      </c>
      <c r="H230" s="2">
        <v>0</v>
      </c>
      <c r="I230" s="2">
        <v>16057</v>
      </c>
      <c r="J230" s="2">
        <v>2007.52</v>
      </c>
      <c r="K230" s="2">
        <v>1645.16</v>
      </c>
      <c r="L230" s="2">
        <v>0.31999999999970896</v>
      </c>
      <c r="M230" s="2">
        <v>3653</v>
      </c>
      <c r="N230" s="2">
        <v>12404</v>
      </c>
    </row>
    <row r="231" spans="1:14" s="12" customFormat="1" x14ac:dyDescent="0.2">
      <c r="A231" s="11"/>
      <c r="B231" s="16"/>
      <c r="C231" s="12" t="s">
        <v>39</v>
      </c>
      <c r="D231" s="12" t="s">
        <v>39</v>
      </c>
      <c r="E231" s="12" t="s">
        <v>39</v>
      </c>
      <c r="F231" s="12" t="s">
        <v>39</v>
      </c>
      <c r="G231" s="12" t="s">
        <v>39</v>
      </c>
      <c r="H231" s="12" t="s">
        <v>39</v>
      </c>
      <c r="I231" s="12" t="s">
        <v>39</v>
      </c>
      <c r="J231" s="12" t="s">
        <v>39</v>
      </c>
      <c r="K231" s="12" t="s">
        <v>39</v>
      </c>
      <c r="L231" s="12" t="s">
        <v>39</v>
      </c>
      <c r="M231" s="12" t="s">
        <v>39</v>
      </c>
      <c r="N231" s="12" t="s">
        <v>39</v>
      </c>
    </row>
    <row r="232" spans="1:14" x14ac:dyDescent="0.2">
      <c r="B232" s="13"/>
    </row>
    <row r="233" spans="1:14" x14ac:dyDescent="0.2">
      <c r="A233" s="10" t="s">
        <v>407</v>
      </c>
      <c r="B233" s="13"/>
    </row>
    <row r="234" spans="1:14" x14ac:dyDescent="0.2">
      <c r="A234" s="4" t="s">
        <v>408</v>
      </c>
      <c r="B234" s="13" t="s">
        <v>409</v>
      </c>
      <c r="C234" s="13">
        <v>14306</v>
      </c>
      <c r="D234" s="2">
        <v>0</v>
      </c>
      <c r="E234" s="2">
        <v>914</v>
      </c>
      <c r="F234" s="2">
        <v>836</v>
      </c>
      <c r="G234" s="2">
        <v>708.5</v>
      </c>
      <c r="H234" s="2">
        <v>1430.58</v>
      </c>
      <c r="I234" s="2">
        <v>18195.080000000002</v>
      </c>
      <c r="J234" s="2">
        <v>2464.23</v>
      </c>
      <c r="K234" s="2">
        <v>1645.16</v>
      </c>
      <c r="L234" s="2">
        <v>6971.1900000000023</v>
      </c>
      <c r="M234" s="2">
        <v>11080.580000000002</v>
      </c>
      <c r="N234" s="2">
        <v>7114.5</v>
      </c>
    </row>
    <row r="235" spans="1:14" x14ac:dyDescent="0.2">
      <c r="A235" s="4" t="s">
        <v>410</v>
      </c>
      <c r="B235" s="13" t="s">
        <v>411</v>
      </c>
      <c r="C235" s="13">
        <v>11929</v>
      </c>
      <c r="D235" s="2">
        <v>400</v>
      </c>
      <c r="E235" s="2">
        <v>737</v>
      </c>
      <c r="F235" s="2">
        <v>675</v>
      </c>
      <c r="G235" s="2">
        <v>566.79999999999995</v>
      </c>
      <c r="H235" s="2">
        <v>0</v>
      </c>
      <c r="I235" s="2">
        <v>14307.8</v>
      </c>
      <c r="J235" s="2">
        <v>1633.92</v>
      </c>
      <c r="K235" s="2">
        <v>1371.82</v>
      </c>
      <c r="L235" s="2">
        <v>119.55999999999949</v>
      </c>
      <c r="M235" s="2">
        <v>3125.2999999999993</v>
      </c>
      <c r="N235" s="2">
        <v>11182.5</v>
      </c>
    </row>
    <row r="236" spans="1:14" x14ac:dyDescent="0.2">
      <c r="A236" s="4" t="s">
        <v>412</v>
      </c>
      <c r="B236" s="13" t="s">
        <v>413</v>
      </c>
      <c r="C236" s="13">
        <v>14306</v>
      </c>
      <c r="D236" s="2">
        <v>0</v>
      </c>
      <c r="E236" s="2">
        <v>915</v>
      </c>
      <c r="F236" s="2">
        <v>836</v>
      </c>
      <c r="G236" s="2">
        <v>566.79999999999995</v>
      </c>
      <c r="H236" s="2">
        <v>476.86</v>
      </c>
      <c r="I236" s="2">
        <v>17100.66</v>
      </c>
      <c r="J236" s="2">
        <v>2230.46</v>
      </c>
      <c r="K236" s="2">
        <v>1645.16</v>
      </c>
      <c r="L236" s="2">
        <v>143.04000000000087</v>
      </c>
      <c r="M236" s="2">
        <v>4018.6600000000008</v>
      </c>
      <c r="N236" s="2">
        <v>13082</v>
      </c>
    </row>
    <row r="237" spans="1:14" x14ac:dyDescent="0.2">
      <c r="A237" s="4" t="s">
        <v>414</v>
      </c>
      <c r="B237" s="13" t="s">
        <v>415</v>
      </c>
      <c r="C237" s="13">
        <v>14306</v>
      </c>
      <c r="D237" s="2">
        <v>0</v>
      </c>
      <c r="E237" s="2">
        <v>915</v>
      </c>
      <c r="F237" s="2">
        <v>836</v>
      </c>
      <c r="G237" s="2">
        <v>283.39999999999998</v>
      </c>
      <c r="H237" s="2">
        <v>1430.58</v>
      </c>
      <c r="I237" s="2">
        <v>17770.98</v>
      </c>
      <c r="J237" s="2">
        <v>2373.63</v>
      </c>
      <c r="K237" s="2">
        <v>1645.16</v>
      </c>
      <c r="L237" s="2">
        <v>4261.1899999999987</v>
      </c>
      <c r="M237" s="2">
        <v>8279.98</v>
      </c>
      <c r="N237" s="2">
        <v>9491</v>
      </c>
    </row>
    <row r="238" spans="1:14" x14ac:dyDescent="0.2">
      <c r="A238" s="4" t="s">
        <v>416</v>
      </c>
      <c r="B238" s="13" t="s">
        <v>417</v>
      </c>
      <c r="C238" s="13">
        <v>15255</v>
      </c>
      <c r="D238" s="2">
        <v>200</v>
      </c>
      <c r="E238" s="2">
        <v>1046</v>
      </c>
      <c r="F238" s="2">
        <v>886</v>
      </c>
      <c r="G238" s="2">
        <v>283.39999999999998</v>
      </c>
      <c r="H238" s="2">
        <v>0</v>
      </c>
      <c r="I238" s="2">
        <v>17670.400000000001</v>
      </c>
      <c r="J238" s="2">
        <v>2352.1999999999998</v>
      </c>
      <c r="K238" s="2">
        <v>1754.32</v>
      </c>
      <c r="L238" s="2">
        <v>7053.880000000001</v>
      </c>
      <c r="M238" s="2">
        <v>11160.400000000001</v>
      </c>
      <c r="N238" s="2">
        <v>6510</v>
      </c>
    </row>
    <row r="239" spans="1:14" x14ac:dyDescent="0.2">
      <c r="A239" s="4" t="s">
        <v>418</v>
      </c>
      <c r="B239" s="13" t="s">
        <v>419</v>
      </c>
      <c r="C239" s="13">
        <v>14306</v>
      </c>
      <c r="D239" s="2">
        <v>0</v>
      </c>
      <c r="E239" s="2">
        <v>915</v>
      </c>
      <c r="F239" s="2">
        <v>836</v>
      </c>
      <c r="G239" s="2">
        <v>283.39999999999998</v>
      </c>
      <c r="H239" s="2">
        <v>0</v>
      </c>
      <c r="I239" s="2">
        <v>16340.4</v>
      </c>
      <c r="J239" s="2">
        <v>2068.06</v>
      </c>
      <c r="K239" s="2">
        <v>1645.16</v>
      </c>
      <c r="L239" s="2">
        <v>3821.1800000000003</v>
      </c>
      <c r="M239" s="2">
        <v>7534.4000000000005</v>
      </c>
      <c r="N239" s="2">
        <v>8806</v>
      </c>
    </row>
    <row r="240" spans="1:14" x14ac:dyDescent="0.2">
      <c r="A240" s="4" t="s">
        <v>420</v>
      </c>
      <c r="B240" s="13" t="s">
        <v>421</v>
      </c>
      <c r="C240" s="13">
        <v>14306</v>
      </c>
      <c r="D240" s="2">
        <v>0</v>
      </c>
      <c r="E240" s="2">
        <v>915</v>
      </c>
      <c r="F240" s="2">
        <v>836</v>
      </c>
      <c r="G240" s="2">
        <v>283.39999999999998</v>
      </c>
      <c r="H240" s="2">
        <v>1430.58</v>
      </c>
      <c r="I240" s="2">
        <v>17770.98</v>
      </c>
      <c r="J240" s="2">
        <v>2373.63</v>
      </c>
      <c r="K240" s="2">
        <v>1645.16</v>
      </c>
      <c r="L240" s="2">
        <v>143.18999999999869</v>
      </c>
      <c r="M240" s="2">
        <v>4161.9799999999987</v>
      </c>
      <c r="N240" s="2">
        <v>13609</v>
      </c>
    </row>
    <row r="241" spans="1:14" x14ac:dyDescent="0.2">
      <c r="A241" s="4" t="s">
        <v>422</v>
      </c>
      <c r="B241" s="13" t="s">
        <v>423</v>
      </c>
      <c r="C241" s="13">
        <v>14306</v>
      </c>
      <c r="D241" s="2">
        <v>0</v>
      </c>
      <c r="E241" s="2">
        <v>915</v>
      </c>
      <c r="F241" s="2">
        <v>836</v>
      </c>
      <c r="G241" s="2">
        <v>283.39999999999998</v>
      </c>
      <c r="H241" s="2">
        <v>476.86</v>
      </c>
      <c r="I241" s="2">
        <v>16817.259999999998</v>
      </c>
      <c r="J241" s="2">
        <v>2169.92</v>
      </c>
      <c r="K241" s="2">
        <v>1645.16</v>
      </c>
      <c r="L241" s="2">
        <v>8055.1799999999985</v>
      </c>
      <c r="M241" s="2">
        <v>11870.259999999998</v>
      </c>
      <c r="N241" s="2">
        <v>4947</v>
      </c>
    </row>
    <row r="242" spans="1:14" x14ac:dyDescent="0.2">
      <c r="A242" s="4" t="s">
        <v>424</v>
      </c>
      <c r="B242" s="13" t="s">
        <v>425</v>
      </c>
      <c r="C242" s="13">
        <v>13795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1144.17</v>
      </c>
      <c r="I242" s="2">
        <v>16505.57</v>
      </c>
      <c r="J242" s="2">
        <v>1604.12</v>
      </c>
      <c r="K242" s="2">
        <v>1315.8</v>
      </c>
      <c r="L242" s="2">
        <v>2353.1499999999996</v>
      </c>
      <c r="M242" s="2">
        <v>5273.07</v>
      </c>
      <c r="N242" s="2">
        <v>11232.5</v>
      </c>
    </row>
    <row r="243" spans="1:14" x14ac:dyDescent="0.2">
      <c r="A243" s="4" t="s">
        <v>426</v>
      </c>
      <c r="B243" s="13" t="s">
        <v>427</v>
      </c>
      <c r="C243" s="13">
        <v>14306</v>
      </c>
      <c r="D243" s="2">
        <v>0</v>
      </c>
      <c r="E243" s="2">
        <v>915</v>
      </c>
      <c r="F243" s="2">
        <v>836</v>
      </c>
      <c r="G243" s="2">
        <v>283.39999999999998</v>
      </c>
      <c r="H243" s="2">
        <v>1430.58</v>
      </c>
      <c r="I243" s="2">
        <v>17770.98</v>
      </c>
      <c r="J243" s="2">
        <v>2373.63</v>
      </c>
      <c r="K243" s="2">
        <v>1645.16</v>
      </c>
      <c r="L243" s="2">
        <v>5109.1899999999987</v>
      </c>
      <c r="M243" s="2">
        <v>9127.98</v>
      </c>
      <c r="N243" s="2">
        <v>8643</v>
      </c>
    </row>
    <row r="244" spans="1:14" x14ac:dyDescent="0.2">
      <c r="A244" s="4" t="s">
        <v>428</v>
      </c>
      <c r="B244" s="13" t="s">
        <v>429</v>
      </c>
      <c r="C244" s="13">
        <v>14306</v>
      </c>
      <c r="D244" s="2">
        <v>0</v>
      </c>
      <c r="E244" s="2">
        <v>915</v>
      </c>
      <c r="F244" s="2">
        <v>836</v>
      </c>
      <c r="G244" s="2">
        <v>283.39999999999998</v>
      </c>
      <c r="H244" s="2">
        <v>1430.58</v>
      </c>
      <c r="I244" s="2">
        <v>17770.98</v>
      </c>
      <c r="J244" s="2">
        <v>2373.63</v>
      </c>
      <c r="K244" s="2">
        <v>1645.16</v>
      </c>
      <c r="L244" s="2">
        <v>5931.1899999999987</v>
      </c>
      <c r="M244" s="2">
        <v>9949.98</v>
      </c>
      <c r="N244" s="2">
        <v>7821</v>
      </c>
    </row>
    <row r="245" spans="1:14" x14ac:dyDescent="0.2">
      <c r="A245" s="4" t="s">
        <v>430</v>
      </c>
      <c r="B245" s="13" t="s">
        <v>431</v>
      </c>
      <c r="C245" s="13">
        <v>14306</v>
      </c>
      <c r="D245" s="2">
        <v>0</v>
      </c>
      <c r="E245" s="2">
        <v>915</v>
      </c>
      <c r="F245" s="2">
        <v>836</v>
      </c>
      <c r="G245" s="2">
        <v>283.39999999999998</v>
      </c>
      <c r="H245" s="2">
        <v>1430.58</v>
      </c>
      <c r="I245" s="2">
        <v>17770.98</v>
      </c>
      <c r="J245" s="2">
        <v>2373.63</v>
      </c>
      <c r="K245" s="2">
        <v>1645.16</v>
      </c>
      <c r="L245" s="2">
        <v>7284.6899999999987</v>
      </c>
      <c r="M245" s="2">
        <v>11303.48</v>
      </c>
      <c r="N245" s="2">
        <v>6467.5</v>
      </c>
    </row>
    <row r="246" spans="1:14" x14ac:dyDescent="0.2">
      <c r="A246" s="4" t="s">
        <v>432</v>
      </c>
      <c r="B246" s="13" t="s">
        <v>433</v>
      </c>
      <c r="C246" s="13">
        <v>14937</v>
      </c>
      <c r="D246" s="2">
        <v>0</v>
      </c>
      <c r="E246" s="2">
        <v>881</v>
      </c>
      <c r="F246" s="2">
        <v>881</v>
      </c>
      <c r="G246" s="2">
        <v>283.39999999999998</v>
      </c>
      <c r="H246" s="2">
        <v>0</v>
      </c>
      <c r="I246" s="2">
        <v>16982.400000000001</v>
      </c>
      <c r="J246" s="2">
        <v>2205.1799999999998</v>
      </c>
      <c r="K246" s="2">
        <v>1717.72</v>
      </c>
      <c r="L246" s="2">
        <v>1583.5000000000018</v>
      </c>
      <c r="M246" s="2">
        <v>5506.4000000000015</v>
      </c>
      <c r="N246" s="2">
        <v>11476</v>
      </c>
    </row>
    <row r="247" spans="1:14" x14ac:dyDescent="0.2">
      <c r="A247" s="4" t="s">
        <v>434</v>
      </c>
      <c r="B247" s="13" t="s">
        <v>435</v>
      </c>
      <c r="C247" s="13">
        <v>14306</v>
      </c>
      <c r="D247" s="2">
        <v>0</v>
      </c>
      <c r="E247" s="2">
        <v>915</v>
      </c>
      <c r="F247" s="2">
        <v>836</v>
      </c>
      <c r="G247" s="2">
        <v>283.39999999999998</v>
      </c>
      <c r="H247" s="2">
        <v>1430.58</v>
      </c>
      <c r="I247" s="2">
        <v>17770.98</v>
      </c>
      <c r="J247" s="2">
        <v>2373.63</v>
      </c>
      <c r="K247" s="2">
        <v>1645.16</v>
      </c>
      <c r="L247" s="2">
        <v>2356.1899999999987</v>
      </c>
      <c r="M247" s="2">
        <v>6374.9799999999987</v>
      </c>
      <c r="N247" s="2">
        <v>11396</v>
      </c>
    </row>
    <row r="248" spans="1:14" x14ac:dyDescent="0.2">
      <c r="A248" s="4" t="s">
        <v>436</v>
      </c>
      <c r="B248" s="13" t="s">
        <v>437</v>
      </c>
      <c r="C248" s="13">
        <v>14306</v>
      </c>
      <c r="D248" s="2">
        <v>0</v>
      </c>
      <c r="E248" s="2">
        <v>915</v>
      </c>
      <c r="F248" s="2">
        <v>836</v>
      </c>
      <c r="G248" s="2">
        <v>0</v>
      </c>
      <c r="H248" s="2">
        <v>1430.58</v>
      </c>
      <c r="I248" s="2">
        <v>17487.580000000002</v>
      </c>
      <c r="J248" s="2">
        <v>2313.1</v>
      </c>
      <c r="K248" s="2">
        <v>1645.16</v>
      </c>
      <c r="L248" s="2">
        <v>8710.8200000000015</v>
      </c>
      <c r="M248" s="2">
        <v>12669.080000000002</v>
      </c>
      <c r="N248" s="2">
        <v>4818.5</v>
      </c>
    </row>
    <row r="249" spans="1:14" x14ac:dyDescent="0.2">
      <c r="A249" s="4" t="s">
        <v>438</v>
      </c>
      <c r="B249" s="13" t="s">
        <v>439</v>
      </c>
      <c r="C249" s="2">
        <v>15983</v>
      </c>
      <c r="D249" s="2">
        <v>200</v>
      </c>
      <c r="E249" s="2">
        <v>1093</v>
      </c>
      <c r="F249" s="2">
        <v>899</v>
      </c>
      <c r="G249" s="2">
        <v>0</v>
      </c>
      <c r="H249" s="2">
        <v>3551.8</v>
      </c>
      <c r="I249" s="2">
        <v>21726.799999999999</v>
      </c>
      <c r="J249" s="2">
        <v>3027.24</v>
      </c>
      <c r="K249" s="2">
        <v>1838.06</v>
      </c>
      <c r="L249" s="2">
        <v>8827.5</v>
      </c>
      <c r="M249" s="2">
        <v>13692.8</v>
      </c>
      <c r="N249" s="2">
        <v>8034</v>
      </c>
    </row>
    <row r="250" spans="1:14" x14ac:dyDescent="0.2">
      <c r="A250" s="4" t="s">
        <v>440</v>
      </c>
      <c r="B250" s="13" t="s">
        <v>441</v>
      </c>
      <c r="C250" s="13">
        <v>14306</v>
      </c>
      <c r="D250" s="2">
        <v>0</v>
      </c>
      <c r="E250" s="2">
        <v>915</v>
      </c>
      <c r="F250" s="2">
        <v>836</v>
      </c>
      <c r="G250" s="2">
        <v>0</v>
      </c>
      <c r="H250" s="2">
        <v>0</v>
      </c>
      <c r="I250" s="2">
        <v>16057</v>
      </c>
      <c r="J250" s="2">
        <v>2007.52</v>
      </c>
      <c r="K250" s="2">
        <v>1645.16</v>
      </c>
      <c r="L250" s="2">
        <v>1701.3199999999997</v>
      </c>
      <c r="M250" s="2">
        <v>5354</v>
      </c>
      <c r="N250" s="2">
        <v>10703</v>
      </c>
    </row>
    <row r="251" spans="1:14" x14ac:dyDescent="0.2">
      <c r="A251" s="4" t="s">
        <v>442</v>
      </c>
      <c r="B251" s="13" t="s">
        <v>443</v>
      </c>
      <c r="C251" s="13">
        <v>14306</v>
      </c>
      <c r="D251" s="2">
        <v>0</v>
      </c>
      <c r="E251" s="2">
        <v>915</v>
      </c>
      <c r="F251" s="2">
        <v>836</v>
      </c>
      <c r="G251" s="2">
        <v>0</v>
      </c>
      <c r="H251" s="2">
        <v>0</v>
      </c>
      <c r="I251" s="2">
        <v>16057</v>
      </c>
      <c r="J251" s="2">
        <v>2007.52</v>
      </c>
      <c r="K251" s="2">
        <v>1645.16</v>
      </c>
      <c r="L251" s="2">
        <v>143.31999999999971</v>
      </c>
      <c r="M251" s="2">
        <v>3796</v>
      </c>
      <c r="N251" s="2">
        <v>12261</v>
      </c>
    </row>
    <row r="252" spans="1:14" x14ac:dyDescent="0.2">
      <c r="A252" s="4" t="s">
        <v>444</v>
      </c>
      <c r="B252" s="13" t="s">
        <v>445</v>
      </c>
      <c r="C252" s="13">
        <v>14306</v>
      </c>
      <c r="D252" s="2">
        <v>0</v>
      </c>
      <c r="E252" s="2">
        <v>915</v>
      </c>
      <c r="F252" s="2">
        <v>836</v>
      </c>
      <c r="G252" s="2">
        <v>0</v>
      </c>
      <c r="H252" s="2">
        <v>1430.58</v>
      </c>
      <c r="I252" s="2">
        <v>17487.580000000002</v>
      </c>
      <c r="J252" s="2">
        <v>2313.1</v>
      </c>
      <c r="K252" s="2">
        <v>1645.16</v>
      </c>
      <c r="L252" s="2">
        <v>3426.8200000000015</v>
      </c>
      <c r="M252" s="2">
        <v>7385.0800000000017</v>
      </c>
      <c r="N252" s="2">
        <v>10102.5</v>
      </c>
    </row>
    <row r="253" spans="1:14" x14ac:dyDescent="0.2">
      <c r="A253" s="4" t="s">
        <v>446</v>
      </c>
      <c r="B253" s="13" t="s">
        <v>447</v>
      </c>
      <c r="C253" s="13">
        <v>14306</v>
      </c>
      <c r="D253" s="2">
        <v>0</v>
      </c>
      <c r="E253" s="2">
        <v>915</v>
      </c>
      <c r="F253" s="2">
        <v>836</v>
      </c>
      <c r="G253" s="2">
        <v>0</v>
      </c>
      <c r="H253" s="2">
        <v>953.72</v>
      </c>
      <c r="I253" s="2">
        <v>17010.72</v>
      </c>
      <c r="J253" s="2">
        <v>2211.2399999999998</v>
      </c>
      <c r="K253" s="2">
        <v>1645.16</v>
      </c>
      <c r="L253" s="2">
        <v>6713.3200000000015</v>
      </c>
      <c r="M253" s="2">
        <v>10569.720000000001</v>
      </c>
      <c r="N253" s="2">
        <v>6441</v>
      </c>
    </row>
    <row r="254" spans="1:14" x14ac:dyDescent="0.2">
      <c r="A254" s="4" t="s">
        <v>448</v>
      </c>
      <c r="B254" s="13" t="s">
        <v>449</v>
      </c>
      <c r="C254" s="13">
        <v>11929</v>
      </c>
      <c r="D254" s="2">
        <v>200</v>
      </c>
      <c r="E254" s="2">
        <v>737</v>
      </c>
      <c r="F254" s="2">
        <v>675</v>
      </c>
      <c r="G254" s="2">
        <v>0</v>
      </c>
      <c r="H254" s="2">
        <v>0</v>
      </c>
      <c r="I254" s="2">
        <v>13541</v>
      </c>
      <c r="J254" s="2">
        <v>1470.14</v>
      </c>
      <c r="K254" s="2">
        <v>1371.82</v>
      </c>
      <c r="L254" s="2">
        <v>119.04000000000087</v>
      </c>
      <c r="M254" s="2">
        <v>2961.0000000000009</v>
      </c>
      <c r="N254" s="2">
        <v>10580</v>
      </c>
    </row>
    <row r="255" spans="1:14" x14ac:dyDescent="0.2">
      <c r="A255" s="4" t="s">
        <v>450</v>
      </c>
      <c r="B255" s="13" t="s">
        <v>451</v>
      </c>
      <c r="C255" s="13">
        <v>14306</v>
      </c>
      <c r="D255" s="2">
        <v>0</v>
      </c>
      <c r="E255" s="2">
        <v>915</v>
      </c>
      <c r="F255" s="2">
        <v>836</v>
      </c>
      <c r="G255" s="2">
        <v>0</v>
      </c>
      <c r="H255" s="2">
        <v>0</v>
      </c>
      <c r="I255" s="2">
        <v>16057</v>
      </c>
      <c r="J255" s="2">
        <v>2007.52</v>
      </c>
      <c r="K255" s="2">
        <v>1645.16</v>
      </c>
      <c r="L255" s="2">
        <v>1472.8199999999997</v>
      </c>
      <c r="M255" s="2">
        <v>5125.5</v>
      </c>
      <c r="N255" s="2">
        <v>10931.5</v>
      </c>
    </row>
    <row r="256" spans="1:14" x14ac:dyDescent="0.2">
      <c r="A256" s="4" t="s">
        <v>452</v>
      </c>
      <c r="B256" s="13" t="s">
        <v>453</v>
      </c>
      <c r="C256" s="13">
        <v>14306</v>
      </c>
      <c r="D256" s="2">
        <v>0</v>
      </c>
      <c r="E256" s="2">
        <v>915</v>
      </c>
      <c r="F256" s="2">
        <v>780.26</v>
      </c>
      <c r="G256" s="2">
        <v>0</v>
      </c>
      <c r="H256" s="2">
        <v>476.86</v>
      </c>
      <c r="I256" s="2">
        <v>16478.12</v>
      </c>
      <c r="J256" s="2">
        <v>2097.48</v>
      </c>
      <c r="K256" s="2">
        <v>1645.16</v>
      </c>
      <c r="L256" s="2">
        <v>1686.4799999999996</v>
      </c>
      <c r="M256" s="2">
        <v>5429.12</v>
      </c>
      <c r="N256" s="2">
        <v>11049</v>
      </c>
    </row>
    <row r="257" spans="1:14" x14ac:dyDescent="0.2">
      <c r="A257" s="4" t="s">
        <v>454</v>
      </c>
      <c r="B257" s="13" t="s">
        <v>455</v>
      </c>
      <c r="C257" s="13">
        <v>14306</v>
      </c>
      <c r="D257" s="2">
        <v>0</v>
      </c>
      <c r="E257" s="2">
        <v>836</v>
      </c>
      <c r="F257" s="2">
        <v>915</v>
      </c>
      <c r="G257" s="2">
        <v>0</v>
      </c>
      <c r="H257" s="2">
        <v>1430.58</v>
      </c>
      <c r="I257" s="2">
        <v>17487.580000000002</v>
      </c>
      <c r="J257" s="2">
        <v>2313.1</v>
      </c>
      <c r="K257" s="2">
        <v>1645.16</v>
      </c>
      <c r="L257" s="2">
        <v>1951.8200000000015</v>
      </c>
      <c r="M257" s="2">
        <v>5910.0800000000017</v>
      </c>
      <c r="N257" s="2">
        <v>11577.5</v>
      </c>
    </row>
    <row r="258" spans="1:14" x14ac:dyDescent="0.2">
      <c r="A258" s="4" t="s">
        <v>456</v>
      </c>
      <c r="B258" s="13" t="s">
        <v>457</v>
      </c>
      <c r="C258" s="13">
        <v>14306</v>
      </c>
      <c r="D258" s="2">
        <v>0</v>
      </c>
      <c r="E258" s="2">
        <v>915</v>
      </c>
      <c r="F258" s="2">
        <v>836</v>
      </c>
      <c r="G258" s="2">
        <v>0</v>
      </c>
      <c r="H258" s="2">
        <v>953.72</v>
      </c>
      <c r="I258" s="2">
        <v>17010.72</v>
      </c>
      <c r="J258" s="2">
        <v>2211.2399999999998</v>
      </c>
      <c r="K258" s="2">
        <v>1645.16</v>
      </c>
      <c r="L258" s="2">
        <v>2095.3200000000015</v>
      </c>
      <c r="M258" s="2">
        <v>5951.7200000000012</v>
      </c>
      <c r="N258" s="2">
        <v>11059</v>
      </c>
    </row>
    <row r="259" spans="1:14" x14ac:dyDescent="0.2">
      <c r="A259" s="4" t="s">
        <v>458</v>
      </c>
      <c r="B259" s="13" t="s">
        <v>459</v>
      </c>
      <c r="C259" s="13">
        <v>14306</v>
      </c>
      <c r="D259" s="2">
        <v>0</v>
      </c>
      <c r="E259" s="2">
        <v>915</v>
      </c>
      <c r="F259" s="2">
        <v>836</v>
      </c>
      <c r="G259" s="2">
        <v>0</v>
      </c>
      <c r="H259" s="2">
        <v>0</v>
      </c>
      <c r="I259" s="2">
        <v>16057</v>
      </c>
      <c r="J259" s="2">
        <v>2007.52</v>
      </c>
      <c r="K259" s="2">
        <v>1645.16</v>
      </c>
      <c r="L259" s="2">
        <v>0.31999999999970896</v>
      </c>
      <c r="M259" s="2">
        <v>3653</v>
      </c>
      <c r="N259" s="2">
        <v>12404</v>
      </c>
    </row>
    <row r="260" spans="1:14" x14ac:dyDescent="0.2">
      <c r="A260" s="4" t="s">
        <v>460</v>
      </c>
      <c r="B260" s="13" t="s">
        <v>461</v>
      </c>
      <c r="C260" s="13">
        <v>14306</v>
      </c>
      <c r="D260" s="2">
        <v>0</v>
      </c>
      <c r="E260" s="2">
        <v>915</v>
      </c>
      <c r="F260" s="2">
        <v>836</v>
      </c>
      <c r="G260" s="2">
        <v>0</v>
      </c>
      <c r="H260" s="2">
        <v>0</v>
      </c>
      <c r="I260" s="2">
        <v>16057</v>
      </c>
      <c r="J260" s="2">
        <v>2007.52</v>
      </c>
      <c r="K260" s="2">
        <v>1645.16</v>
      </c>
      <c r="L260" s="2">
        <v>143.31999999999971</v>
      </c>
      <c r="M260" s="2">
        <v>3796</v>
      </c>
      <c r="N260" s="2">
        <v>12261</v>
      </c>
    </row>
    <row r="261" spans="1:14" x14ac:dyDescent="0.2">
      <c r="A261" s="4" t="s">
        <v>462</v>
      </c>
      <c r="B261" s="13" t="s">
        <v>463</v>
      </c>
      <c r="C261" s="13">
        <v>14306</v>
      </c>
      <c r="D261" s="2">
        <v>0</v>
      </c>
      <c r="E261" s="2">
        <v>915</v>
      </c>
      <c r="F261" s="2">
        <v>836</v>
      </c>
      <c r="G261" s="2">
        <v>0</v>
      </c>
      <c r="H261" s="2">
        <v>0</v>
      </c>
      <c r="I261" s="2">
        <v>16057</v>
      </c>
      <c r="J261" s="2">
        <v>2007.52</v>
      </c>
      <c r="K261" s="2">
        <v>1645.16</v>
      </c>
      <c r="L261" s="2">
        <v>2186.8199999999997</v>
      </c>
      <c r="M261" s="2">
        <v>5839.5</v>
      </c>
      <c r="N261" s="2">
        <v>10217.5</v>
      </c>
    </row>
    <row r="262" spans="1:14" x14ac:dyDescent="0.2">
      <c r="A262" s="4" t="s">
        <v>464</v>
      </c>
      <c r="B262" s="13" t="s">
        <v>465</v>
      </c>
      <c r="C262" s="13">
        <v>14306</v>
      </c>
      <c r="D262" s="2">
        <v>0</v>
      </c>
      <c r="E262" s="2">
        <v>915</v>
      </c>
      <c r="F262" s="2">
        <v>836</v>
      </c>
      <c r="G262" s="2">
        <v>0</v>
      </c>
      <c r="H262" s="2">
        <v>1430.58</v>
      </c>
      <c r="I262" s="2">
        <v>17487.580000000002</v>
      </c>
      <c r="J262" s="2">
        <v>2313.1</v>
      </c>
      <c r="K262" s="2">
        <v>1645.16</v>
      </c>
      <c r="L262" s="2">
        <v>3034.3200000000015</v>
      </c>
      <c r="M262" s="2">
        <v>6992.5800000000017</v>
      </c>
      <c r="N262" s="2">
        <v>10495</v>
      </c>
    </row>
    <row r="263" spans="1:14" x14ac:dyDescent="0.2">
      <c r="A263" s="4" t="s">
        <v>466</v>
      </c>
      <c r="B263" s="13" t="s">
        <v>467</v>
      </c>
      <c r="C263" s="13">
        <v>14306</v>
      </c>
      <c r="D263" s="2">
        <v>0</v>
      </c>
      <c r="E263" s="2">
        <v>915</v>
      </c>
      <c r="F263" s="2">
        <v>836</v>
      </c>
      <c r="G263" s="2">
        <v>0</v>
      </c>
      <c r="H263" s="2">
        <v>0</v>
      </c>
      <c r="I263" s="2">
        <v>16057</v>
      </c>
      <c r="J263" s="2">
        <v>2007.52</v>
      </c>
      <c r="K263" s="2">
        <v>1645.16</v>
      </c>
      <c r="L263" s="2">
        <v>2187.3199999999997</v>
      </c>
      <c r="M263" s="2">
        <v>5840</v>
      </c>
      <c r="N263" s="2">
        <v>10217</v>
      </c>
    </row>
    <row r="264" spans="1:14" x14ac:dyDescent="0.2">
      <c r="A264" s="4" t="s">
        <v>468</v>
      </c>
      <c r="B264" s="13" t="s">
        <v>469</v>
      </c>
      <c r="C264" s="13">
        <v>14306</v>
      </c>
      <c r="D264" s="2">
        <v>0</v>
      </c>
      <c r="E264" s="2">
        <v>915</v>
      </c>
      <c r="F264" s="2">
        <v>836</v>
      </c>
      <c r="G264" s="2">
        <v>0</v>
      </c>
      <c r="H264" s="2">
        <v>1430.58</v>
      </c>
      <c r="I264" s="2">
        <v>17487.580000000002</v>
      </c>
      <c r="J264" s="2">
        <v>2313.1</v>
      </c>
      <c r="K264" s="2">
        <v>1645.16</v>
      </c>
      <c r="L264" s="2">
        <v>2044.3200000000015</v>
      </c>
      <c r="M264" s="2">
        <v>6002.5800000000017</v>
      </c>
      <c r="N264" s="2">
        <v>11485</v>
      </c>
    </row>
    <row r="265" spans="1:14" x14ac:dyDescent="0.2">
      <c r="A265" s="4" t="s">
        <v>470</v>
      </c>
      <c r="B265" s="13" t="s">
        <v>471</v>
      </c>
      <c r="C265" s="13">
        <v>14306</v>
      </c>
      <c r="D265" s="2">
        <v>0</v>
      </c>
      <c r="E265" s="2">
        <v>915</v>
      </c>
      <c r="F265" s="2">
        <v>836</v>
      </c>
      <c r="G265" s="2">
        <v>0</v>
      </c>
      <c r="H265" s="2">
        <v>953.72</v>
      </c>
      <c r="I265" s="2">
        <v>17010.72</v>
      </c>
      <c r="J265" s="2">
        <v>2211.2399999999998</v>
      </c>
      <c r="K265" s="2">
        <v>1645.16</v>
      </c>
      <c r="L265" s="2">
        <v>0.32000000000152795</v>
      </c>
      <c r="M265" s="2">
        <v>3856.7200000000012</v>
      </c>
      <c r="N265" s="2">
        <v>13154</v>
      </c>
    </row>
    <row r="266" spans="1:14" x14ac:dyDescent="0.2">
      <c r="A266" s="4" t="s">
        <v>472</v>
      </c>
      <c r="B266" s="13" t="s">
        <v>473</v>
      </c>
      <c r="C266" s="13">
        <v>14306</v>
      </c>
      <c r="D266" s="2">
        <v>0</v>
      </c>
      <c r="E266" s="2">
        <v>915</v>
      </c>
      <c r="F266" s="2">
        <v>836</v>
      </c>
      <c r="G266" s="2">
        <v>0</v>
      </c>
      <c r="H266" s="2">
        <v>476.86</v>
      </c>
      <c r="I266" s="2">
        <v>16533.86</v>
      </c>
      <c r="J266" s="2">
        <v>2109.38</v>
      </c>
      <c r="K266" s="2">
        <v>1645.16</v>
      </c>
      <c r="L266" s="2">
        <v>143.31999999999971</v>
      </c>
      <c r="M266" s="2">
        <v>3897.8599999999997</v>
      </c>
      <c r="N266" s="2">
        <v>12636</v>
      </c>
    </row>
    <row r="267" spans="1:14" x14ac:dyDescent="0.2">
      <c r="A267" s="4" t="s">
        <v>474</v>
      </c>
      <c r="B267" s="13" t="s">
        <v>475</v>
      </c>
      <c r="C267" s="2">
        <v>11929</v>
      </c>
      <c r="D267" s="2">
        <v>0</v>
      </c>
      <c r="E267" s="2">
        <v>737</v>
      </c>
      <c r="F267" s="2">
        <v>675</v>
      </c>
      <c r="G267" s="2">
        <v>0</v>
      </c>
      <c r="H267" s="2">
        <v>0</v>
      </c>
      <c r="I267" s="2">
        <v>13341</v>
      </c>
      <c r="J267" s="2">
        <v>1427.42</v>
      </c>
      <c r="K267" s="2">
        <v>1371.82</v>
      </c>
      <c r="L267" s="2">
        <v>0.26000000000021828</v>
      </c>
      <c r="M267" s="2">
        <v>2799.5</v>
      </c>
      <c r="N267" s="2">
        <v>10541.5</v>
      </c>
    </row>
    <row r="268" spans="1:14" x14ac:dyDescent="0.2">
      <c r="A268" s="4" t="s">
        <v>476</v>
      </c>
      <c r="B268" s="13" t="s">
        <v>477</v>
      </c>
      <c r="C268" s="2">
        <v>13775</v>
      </c>
      <c r="D268" s="2">
        <v>0</v>
      </c>
      <c r="E268" s="2">
        <v>815</v>
      </c>
      <c r="F268" s="2">
        <v>716</v>
      </c>
      <c r="G268" s="2">
        <v>0</v>
      </c>
      <c r="H268" s="2">
        <v>0</v>
      </c>
      <c r="I268" s="2">
        <v>15306</v>
      </c>
      <c r="J268" s="2">
        <v>1847.18</v>
      </c>
      <c r="K268" s="2">
        <v>1584.14</v>
      </c>
      <c r="L268" s="2">
        <v>-0.31999999999970896</v>
      </c>
      <c r="M268" s="2">
        <v>3431.0000000000005</v>
      </c>
      <c r="N268" s="2">
        <v>11875</v>
      </c>
    </row>
    <row r="269" spans="1:14" x14ac:dyDescent="0.2">
      <c r="A269" s="4" t="s">
        <v>478</v>
      </c>
      <c r="B269" s="13" t="s">
        <v>479</v>
      </c>
      <c r="C269" s="2">
        <v>14306</v>
      </c>
      <c r="D269" s="2">
        <v>0</v>
      </c>
      <c r="E269" s="2">
        <v>915</v>
      </c>
      <c r="F269" s="2">
        <v>836</v>
      </c>
      <c r="G269" s="2">
        <v>0</v>
      </c>
      <c r="H269" s="2">
        <v>1430.58</v>
      </c>
      <c r="I269" s="2">
        <v>17487.580000000002</v>
      </c>
      <c r="J269" s="2">
        <v>2313.17</v>
      </c>
      <c r="K269" s="2">
        <v>1645.2</v>
      </c>
      <c r="L269" s="2">
        <v>0.21000000000276486</v>
      </c>
      <c r="M269" s="2">
        <v>3958.5800000000027</v>
      </c>
      <c r="N269" s="2">
        <v>13529</v>
      </c>
    </row>
    <row r="270" spans="1:14" x14ac:dyDescent="0.2">
      <c r="A270" s="4" t="s">
        <v>480</v>
      </c>
      <c r="B270" s="13" t="s">
        <v>481</v>
      </c>
      <c r="C270" s="2">
        <v>14306</v>
      </c>
      <c r="D270" s="2">
        <v>0</v>
      </c>
      <c r="E270" s="2">
        <v>915</v>
      </c>
      <c r="F270" s="2">
        <v>836</v>
      </c>
      <c r="G270" s="2">
        <v>0</v>
      </c>
      <c r="H270" s="2">
        <v>566.92999999999995</v>
      </c>
      <c r="I270" s="2">
        <v>16623.93</v>
      </c>
      <c r="J270" s="2">
        <v>1966.22</v>
      </c>
      <c r="K270" s="2">
        <v>1645.16</v>
      </c>
      <c r="L270" s="2">
        <v>477.04999999999927</v>
      </c>
      <c r="M270" s="2">
        <v>4088.4299999999994</v>
      </c>
      <c r="N270" s="2">
        <v>12535.5</v>
      </c>
    </row>
    <row r="271" spans="1:14" x14ac:dyDescent="0.2">
      <c r="A271" s="4" t="s">
        <v>482</v>
      </c>
      <c r="B271" s="13" t="s">
        <v>483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0</v>
      </c>
      <c r="I271" s="2">
        <v>16057</v>
      </c>
      <c r="J271" s="2">
        <v>2007.52</v>
      </c>
      <c r="K271" s="2">
        <v>1645.16</v>
      </c>
      <c r="L271" s="2">
        <v>-0.18000000000029104</v>
      </c>
      <c r="M271" s="2">
        <v>3652.5</v>
      </c>
      <c r="N271" s="2">
        <v>12404.5</v>
      </c>
    </row>
    <row r="272" spans="1:14" x14ac:dyDescent="0.2">
      <c r="A272" s="4" t="s">
        <v>484</v>
      </c>
      <c r="B272" s="13" t="s">
        <v>485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0</v>
      </c>
      <c r="I272" s="2">
        <v>16057</v>
      </c>
      <c r="J272" s="2">
        <v>2007.52</v>
      </c>
      <c r="K272" s="2">
        <v>1645.16</v>
      </c>
      <c r="L272" s="2">
        <v>0.31999999999970896</v>
      </c>
      <c r="M272" s="2">
        <v>3653</v>
      </c>
      <c r="N272" s="2">
        <v>12404</v>
      </c>
    </row>
    <row r="273" spans="1:14" x14ac:dyDescent="0.2">
      <c r="A273" s="4" t="s">
        <v>486</v>
      </c>
      <c r="B273" s="13" t="s">
        <v>487</v>
      </c>
      <c r="C273" s="2">
        <v>14306</v>
      </c>
      <c r="D273" s="2">
        <v>0</v>
      </c>
      <c r="E273" s="2">
        <v>815</v>
      </c>
      <c r="F273" s="2">
        <v>716</v>
      </c>
      <c r="G273" s="2">
        <v>0</v>
      </c>
      <c r="H273" s="2">
        <v>953.72</v>
      </c>
      <c r="I273" s="2">
        <v>16790.72</v>
      </c>
      <c r="J273" s="2">
        <v>2164.25</v>
      </c>
      <c r="K273" s="2">
        <v>1645.16</v>
      </c>
      <c r="L273" s="2">
        <v>0.31000000000130967</v>
      </c>
      <c r="M273" s="2">
        <v>3809.7200000000012</v>
      </c>
      <c r="N273" s="2">
        <v>12981</v>
      </c>
    </row>
    <row r="274" spans="1:14" x14ac:dyDescent="0.2">
      <c r="A274" s="4" t="s">
        <v>488</v>
      </c>
      <c r="B274" s="13" t="s">
        <v>489</v>
      </c>
      <c r="C274" s="2">
        <v>11929</v>
      </c>
      <c r="D274" s="2">
        <v>0</v>
      </c>
      <c r="E274" s="2">
        <v>737</v>
      </c>
      <c r="F274" s="2">
        <v>675</v>
      </c>
      <c r="G274" s="2">
        <v>0</v>
      </c>
      <c r="H274" s="2">
        <v>0</v>
      </c>
      <c r="I274" s="2">
        <v>13341</v>
      </c>
      <c r="J274" s="2">
        <v>1427.42</v>
      </c>
      <c r="K274" s="2">
        <v>1371.82</v>
      </c>
      <c r="L274" s="2">
        <v>0.26000000000021828</v>
      </c>
      <c r="M274" s="2">
        <v>2799.5</v>
      </c>
      <c r="N274" s="2">
        <v>10541.5</v>
      </c>
    </row>
    <row r="275" spans="1:14" s="12" customFormat="1" x14ac:dyDescent="0.2">
      <c r="A275" s="11"/>
      <c r="B275" s="16"/>
      <c r="C275" s="12" t="s">
        <v>39</v>
      </c>
      <c r="D275" s="12" t="s">
        <v>39</v>
      </c>
      <c r="E275" s="12" t="s">
        <v>39</v>
      </c>
      <c r="F275" s="12" t="s">
        <v>39</v>
      </c>
      <c r="G275" s="12" t="s">
        <v>39</v>
      </c>
      <c r="H275" s="12" t="s">
        <v>39</v>
      </c>
      <c r="I275" s="12" t="s">
        <v>39</v>
      </c>
      <c r="J275" s="12" t="s">
        <v>39</v>
      </c>
      <c r="K275" s="12" t="s">
        <v>39</v>
      </c>
      <c r="L275" s="12" t="s">
        <v>39</v>
      </c>
      <c r="M275" s="12" t="s">
        <v>39</v>
      </c>
      <c r="N275" s="12" t="s">
        <v>39</v>
      </c>
    </row>
    <row r="276" spans="1:14" x14ac:dyDescent="0.2">
      <c r="B276" s="13"/>
    </row>
    <row r="277" spans="1:14" x14ac:dyDescent="0.2">
      <c r="A277" s="10" t="s">
        <v>490</v>
      </c>
      <c r="B277" s="13"/>
    </row>
    <row r="278" spans="1:14" x14ac:dyDescent="0.2">
      <c r="A278" s="4" t="s">
        <v>491</v>
      </c>
      <c r="B278" s="13" t="s">
        <v>492</v>
      </c>
      <c r="C278" s="2">
        <v>29714</v>
      </c>
      <c r="D278" s="2">
        <v>0</v>
      </c>
      <c r="E278" s="2">
        <v>1465</v>
      </c>
      <c r="F278" s="2">
        <v>1107</v>
      </c>
      <c r="G278" s="2">
        <v>0</v>
      </c>
      <c r="H278" s="2">
        <v>0</v>
      </c>
      <c r="I278" s="2">
        <v>32286</v>
      </c>
      <c r="J278" s="2">
        <v>5596.14</v>
      </c>
      <c r="K278" s="2">
        <v>3417.08</v>
      </c>
      <c r="L278" s="2">
        <v>0.28000000000000003</v>
      </c>
      <c r="M278" s="2">
        <v>9013.5000000000018</v>
      </c>
      <c r="N278" s="2">
        <v>23272.5</v>
      </c>
    </row>
    <row r="279" spans="1:14" s="12" customFormat="1" x14ac:dyDescent="0.2">
      <c r="A279" s="11"/>
      <c r="B279" s="16"/>
      <c r="C279" s="12" t="s">
        <v>39</v>
      </c>
      <c r="D279" s="12" t="s">
        <v>39</v>
      </c>
      <c r="E279" s="12" t="s">
        <v>39</v>
      </c>
      <c r="F279" s="12" t="s">
        <v>39</v>
      </c>
      <c r="G279" s="12" t="s">
        <v>39</v>
      </c>
      <c r="H279" s="12" t="s">
        <v>39</v>
      </c>
      <c r="I279" s="12" t="s">
        <v>39</v>
      </c>
      <c r="J279" s="12" t="s">
        <v>39</v>
      </c>
      <c r="K279" s="12" t="s">
        <v>39</v>
      </c>
      <c r="L279" s="12" t="s">
        <v>39</v>
      </c>
      <c r="M279" s="12" t="s">
        <v>39</v>
      </c>
      <c r="N279" s="12" t="s">
        <v>39</v>
      </c>
    </row>
    <row r="280" spans="1:14" x14ac:dyDescent="0.2">
      <c r="B280" s="13"/>
    </row>
    <row r="281" spans="1:14" s="12" customFormat="1" x14ac:dyDescent="0.2">
      <c r="A281" s="14"/>
      <c r="B281" s="16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3" spans="1:14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L283" s="2" t="s">
        <v>0</v>
      </c>
      <c r="M283" s="2" t="s">
        <v>0</v>
      </c>
      <c r="N283" s="2" t="s">
        <v>0</v>
      </c>
    </row>
    <row r="284" spans="1:14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C1"/>
    <mergeCell ref="B3:H3"/>
    <mergeCell ref="B2:H2"/>
    <mergeCell ref="B4:H4"/>
  </mergeCells>
  <conditionalFormatting sqref="A1:B4 A10:B18 A23:B26 A30:B54 A58:B69 A73:B78 A81:B91 A94:B117 A121:B141 A146:B151 A155:B156 A160:B204 A207:B230 A234:B273 C62 C68:C69 C81 C90:C91 C201 C203:C204 C273 D121:N121 D234:N234 A19:H19 D11:H18 A142:H142 D122:H141 A274:H274 D235:H273 D73:N78 D81:N91 D94:N117 I122:N142 D146:N151 D155:N156 D160:N204 D207:N230 I235:N274 A20:N22 A27:C29 A55:C57 D23:N69 A70:N72 A79:N80 A92:N93 A118:N120 A143:N145 A152:N154 A157:N159 A205:N206 A231:N233 A275:N278 D1:XFD1 D10:N10 O10:XFD278 I11:N19 A279:XFD1048576 I2:XFD4 A5:XFD9">
    <cfRule type="cellIs" dxfId="18" priority="19" operator="lessThan">
      <formula>0</formula>
    </cfRule>
  </conditionalFormatting>
  <conditionalFormatting sqref="C11">
    <cfRule type="cellIs" dxfId="17" priority="18" operator="lessThan">
      <formula>0</formula>
    </cfRule>
  </conditionalFormatting>
  <conditionalFormatting sqref="C17:C18">
    <cfRule type="cellIs" dxfId="16" priority="17" operator="lessThan">
      <formula>0</formula>
    </cfRule>
  </conditionalFormatting>
  <conditionalFormatting sqref="C16">
    <cfRule type="cellIs" dxfId="15" priority="16" operator="lessThan">
      <formula>0</formula>
    </cfRule>
  </conditionalFormatting>
  <conditionalFormatting sqref="C30:C54">
    <cfRule type="cellIs" dxfId="14" priority="15" operator="lessThan">
      <formula>0</formula>
    </cfRule>
  </conditionalFormatting>
  <conditionalFormatting sqref="C58">
    <cfRule type="cellIs" dxfId="13" priority="14" operator="lessThan">
      <formula>0</formula>
    </cfRule>
  </conditionalFormatting>
  <conditionalFormatting sqref="C66:C67">
    <cfRule type="cellIs" dxfId="12" priority="13" operator="lessThan">
      <formula>0</formula>
    </cfRule>
  </conditionalFormatting>
  <conditionalFormatting sqref="C78">
    <cfRule type="cellIs" dxfId="11" priority="12" operator="lessThan">
      <formula>0</formula>
    </cfRule>
  </conditionalFormatting>
  <conditionalFormatting sqref="C82:C83">
    <cfRule type="cellIs" dxfId="10" priority="11" operator="lessThan">
      <formula>0</formula>
    </cfRule>
  </conditionalFormatting>
  <conditionalFormatting sqref="C84:C89">
    <cfRule type="cellIs" dxfId="9" priority="10" operator="lessThan">
      <formula>0</formula>
    </cfRule>
  </conditionalFormatting>
  <conditionalFormatting sqref="C117">
    <cfRule type="cellIs" dxfId="8" priority="9" operator="lessThan">
      <formula>0</formula>
    </cfRule>
  </conditionalFormatting>
  <conditionalFormatting sqref="C116">
    <cfRule type="cellIs" dxfId="7" priority="8" operator="lessThan">
      <formula>0</formula>
    </cfRule>
  </conditionalFormatting>
  <conditionalFormatting sqref="C141">
    <cfRule type="cellIs" dxfId="6" priority="7" operator="lessThan">
      <formula>0</formula>
    </cfRule>
  </conditionalFormatting>
  <conditionalFormatting sqref="C182">
    <cfRule type="cellIs" dxfId="5" priority="6" operator="lessThan">
      <formula>0</formula>
    </cfRule>
  </conditionalFormatting>
  <conditionalFormatting sqref="C200">
    <cfRule type="cellIs" dxfId="4" priority="5" operator="lessThan">
      <formula>0</formula>
    </cfRule>
  </conditionalFormatting>
  <conditionalFormatting sqref="C202">
    <cfRule type="cellIs" dxfId="3" priority="4" operator="lessThan">
      <formula>0</formula>
    </cfRule>
  </conditionalFormatting>
  <conditionalFormatting sqref="C230">
    <cfRule type="cellIs" dxfId="2" priority="3" operator="lessThan">
      <formula>0</formula>
    </cfRule>
  </conditionalFormatting>
  <conditionalFormatting sqref="C270">
    <cfRule type="cellIs" dxfId="1" priority="2" operator="lessThan">
      <formula>0</formula>
    </cfRule>
  </conditionalFormatting>
  <conditionalFormatting sqref="C271:C27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99"/>
  <sheetViews>
    <sheetView workbookViewId="0">
      <selection activeCell="C4" sqref="C4:G4"/>
    </sheetView>
  </sheetViews>
  <sheetFormatPr baseColWidth="10" defaultRowHeight="15" x14ac:dyDescent="0.25"/>
  <cols>
    <col min="1" max="1" width="11.42578125" style="20"/>
    <col min="2" max="2" width="12.28515625" style="4" customWidth="1"/>
    <col min="3" max="3" width="30.7109375" style="20" customWidth="1"/>
    <col min="4" max="52" width="15.7109375" style="20" customWidth="1"/>
  </cols>
  <sheetData>
    <row r="1" spans="1:52" x14ac:dyDescent="0.25">
      <c r="B1" s="19" t="s">
        <v>572</v>
      </c>
      <c r="C1" s="38" t="s">
        <v>0</v>
      </c>
      <c r="D1" s="34"/>
      <c r="E1" s="34"/>
      <c r="F1" s="34"/>
      <c r="G1" s="34"/>
    </row>
    <row r="2" spans="1:52" ht="18" x14ac:dyDescent="0.25">
      <c r="B2" s="21" t="s">
        <v>573</v>
      </c>
      <c r="C2" s="39" t="s">
        <v>1</v>
      </c>
      <c r="D2" s="41"/>
      <c r="E2" s="41"/>
      <c r="F2" s="41"/>
      <c r="G2" s="41"/>
    </row>
    <row r="3" spans="1:52" ht="15.75" x14ac:dyDescent="0.25">
      <c r="C3" s="42" t="s">
        <v>574</v>
      </c>
      <c r="D3" s="34"/>
      <c r="E3" s="34"/>
      <c r="F3" s="34"/>
      <c r="G3" s="34"/>
      <c r="H3" s="26" t="s">
        <v>655</v>
      </c>
    </row>
    <row r="4" spans="1:52" x14ac:dyDescent="0.25">
      <c r="C4" s="40" t="s">
        <v>656</v>
      </c>
      <c r="D4" s="34"/>
      <c r="E4" s="34"/>
      <c r="F4" s="34"/>
      <c r="G4" s="34"/>
      <c r="H4" s="26" t="s">
        <v>657</v>
      </c>
    </row>
    <row r="5" spans="1:52" x14ac:dyDescent="0.25">
      <c r="C5" s="43" t="s">
        <v>578</v>
      </c>
    </row>
    <row r="6" spans="1:52" x14ac:dyDescent="0.25">
      <c r="C6" s="43" t="s">
        <v>579</v>
      </c>
    </row>
    <row r="8" spans="1:52" ht="35.25" thickBot="1" x14ac:dyDescent="0.3">
      <c r="A8" s="25"/>
      <c r="B8" s="5" t="s">
        <v>4</v>
      </c>
      <c r="C8" s="22" t="s">
        <v>5</v>
      </c>
      <c r="D8" s="22" t="s">
        <v>6</v>
      </c>
      <c r="E8" s="22" t="s">
        <v>580</v>
      </c>
      <c r="F8" s="22" t="s">
        <v>581</v>
      </c>
      <c r="G8" s="22" t="s">
        <v>582</v>
      </c>
      <c r="H8" s="22" t="s">
        <v>584</v>
      </c>
      <c r="I8" s="22" t="s">
        <v>585</v>
      </c>
      <c r="J8" s="22" t="s">
        <v>586</v>
      </c>
      <c r="K8" s="22" t="s">
        <v>587</v>
      </c>
      <c r="L8" s="22" t="s">
        <v>7</v>
      </c>
      <c r="M8" s="22" t="s">
        <v>588</v>
      </c>
      <c r="N8" s="22" t="s">
        <v>589</v>
      </c>
      <c r="O8" s="22" t="s">
        <v>8</v>
      </c>
      <c r="P8" s="22" t="s">
        <v>9</v>
      </c>
      <c r="Q8" s="22" t="s">
        <v>10</v>
      </c>
      <c r="R8" s="22" t="s">
        <v>598</v>
      </c>
      <c r="S8" s="22" t="s">
        <v>599</v>
      </c>
      <c r="T8" s="22" t="s">
        <v>603</v>
      </c>
      <c r="U8" s="22" t="s">
        <v>604</v>
      </c>
      <c r="V8" s="23" t="s">
        <v>11</v>
      </c>
      <c r="W8" s="23" t="s">
        <v>12</v>
      </c>
      <c r="X8" s="22" t="s">
        <v>609</v>
      </c>
      <c r="Y8" s="22" t="s">
        <v>658</v>
      </c>
      <c r="Z8" s="22" t="s">
        <v>610</v>
      </c>
      <c r="AA8" s="22" t="s">
        <v>611</v>
      </c>
      <c r="AB8" s="22" t="s">
        <v>613</v>
      </c>
      <c r="AC8" s="22" t="s">
        <v>616</v>
      </c>
      <c r="AD8" s="22" t="s">
        <v>659</v>
      </c>
      <c r="AE8" s="22" t="s">
        <v>617</v>
      </c>
      <c r="AF8" s="22" t="s">
        <v>618</v>
      </c>
      <c r="AG8" s="22" t="s">
        <v>619</v>
      </c>
      <c r="AH8" s="22" t="s">
        <v>620</v>
      </c>
      <c r="AI8" s="22" t="s">
        <v>621</v>
      </c>
      <c r="AJ8" s="22" t="s">
        <v>622</v>
      </c>
      <c r="AK8" s="22" t="s">
        <v>623</v>
      </c>
      <c r="AL8" s="22" t="s">
        <v>624</v>
      </c>
      <c r="AM8" s="22" t="s">
        <v>626</v>
      </c>
      <c r="AN8" s="22" t="s">
        <v>627</v>
      </c>
      <c r="AO8" s="22" t="s">
        <v>629</v>
      </c>
      <c r="AP8" s="22" t="s">
        <v>631</v>
      </c>
      <c r="AQ8" s="22" t="s">
        <v>632</v>
      </c>
      <c r="AR8" s="23" t="s">
        <v>15</v>
      </c>
      <c r="AS8" s="23" t="s">
        <v>16</v>
      </c>
      <c r="AT8" s="24" t="s">
        <v>17</v>
      </c>
      <c r="AU8" s="22" t="s">
        <v>635</v>
      </c>
      <c r="AV8" s="22" t="s">
        <v>636</v>
      </c>
      <c r="AW8" s="22" t="s">
        <v>637</v>
      </c>
      <c r="AX8" s="22" t="s">
        <v>638</v>
      </c>
      <c r="AY8" s="23" t="s">
        <v>641</v>
      </c>
      <c r="AZ8" s="23" t="s">
        <v>642</v>
      </c>
    </row>
    <row r="9" spans="1:52" ht="15.75" thickTop="1" x14ac:dyDescent="0.25"/>
    <row r="11" spans="1:52" x14ac:dyDescent="0.25">
      <c r="B11" s="44" t="s">
        <v>643</v>
      </c>
    </row>
    <row r="13" spans="1:52" x14ac:dyDescent="0.25">
      <c r="B13" s="10" t="s">
        <v>18</v>
      </c>
    </row>
    <row r="14" spans="1:52" x14ac:dyDescent="0.25">
      <c r="B14" s="4" t="s">
        <v>532</v>
      </c>
      <c r="C14" s="20" t="s">
        <v>533</v>
      </c>
      <c r="D14" s="2">
        <v>10715.4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400</v>
      </c>
      <c r="M14" s="2">
        <v>0</v>
      </c>
      <c r="N14" s="2">
        <v>0</v>
      </c>
      <c r="O14" s="2">
        <v>719</v>
      </c>
      <c r="P14" s="2">
        <v>497</v>
      </c>
      <c r="Q14" s="2">
        <v>708.5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13039.9</v>
      </c>
      <c r="X14" s="2">
        <v>0</v>
      </c>
      <c r="Y14" s="2">
        <v>1060.27</v>
      </c>
      <c r="Z14" s="2">
        <v>0</v>
      </c>
      <c r="AA14" s="2">
        <v>1368.82</v>
      </c>
      <c r="AB14" s="2">
        <v>1368.82</v>
      </c>
      <c r="AC14" s="2">
        <v>0</v>
      </c>
      <c r="AD14" s="2">
        <v>0</v>
      </c>
      <c r="AE14" s="2">
        <v>0</v>
      </c>
      <c r="AF14" s="2">
        <v>1232.28</v>
      </c>
      <c r="AG14" s="2">
        <v>2000</v>
      </c>
      <c r="AH14" s="2">
        <v>0</v>
      </c>
      <c r="AI14" s="2">
        <v>0</v>
      </c>
      <c r="AJ14" s="2">
        <v>0</v>
      </c>
      <c r="AK14" s="2">
        <v>0</v>
      </c>
      <c r="AL14" s="2">
        <v>0.03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5661.4</v>
      </c>
      <c r="AT14" s="2">
        <v>7378.5</v>
      </c>
      <c r="AU14" s="2">
        <v>744.26</v>
      </c>
      <c r="AV14" s="2">
        <v>238.39</v>
      </c>
      <c r="AW14" s="2">
        <v>0</v>
      </c>
      <c r="AX14" s="2">
        <v>1328.3</v>
      </c>
      <c r="AY14" s="2">
        <v>0</v>
      </c>
      <c r="AZ14" s="2">
        <v>1566.69</v>
      </c>
    </row>
    <row r="15" spans="1:52" x14ac:dyDescent="0.25">
      <c r="B15" s="4" t="s">
        <v>19</v>
      </c>
      <c r="C15" s="20" t="s">
        <v>20</v>
      </c>
      <c r="D15" s="2">
        <v>11499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820</v>
      </c>
      <c r="P15" s="2">
        <v>510</v>
      </c>
      <c r="Q15" s="2">
        <v>283.39999999999998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13112.4</v>
      </c>
      <c r="X15" s="2">
        <v>0</v>
      </c>
      <c r="Y15" s="2">
        <v>890.3</v>
      </c>
      <c r="Z15" s="2">
        <v>0</v>
      </c>
      <c r="AA15" s="2">
        <v>1381.8</v>
      </c>
      <c r="AB15" s="2">
        <v>1381.8</v>
      </c>
      <c r="AC15" s="2">
        <v>0</v>
      </c>
      <c r="AD15" s="2">
        <v>0</v>
      </c>
      <c r="AE15" s="2">
        <v>0</v>
      </c>
      <c r="AF15" s="2">
        <v>1322.38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0.42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3594.9</v>
      </c>
      <c r="AT15" s="2">
        <v>9517.5</v>
      </c>
      <c r="AU15" s="2">
        <v>769.09</v>
      </c>
      <c r="AV15" s="2">
        <v>255.82</v>
      </c>
      <c r="AW15" s="2">
        <v>0</v>
      </c>
      <c r="AX15" s="2">
        <v>1395.86</v>
      </c>
      <c r="AY15" s="2">
        <v>0</v>
      </c>
      <c r="AZ15" s="2">
        <v>1651.68</v>
      </c>
    </row>
    <row r="16" spans="1:52" x14ac:dyDescent="0.25">
      <c r="B16" s="4" t="s">
        <v>23</v>
      </c>
      <c r="C16" s="20" t="s">
        <v>24</v>
      </c>
      <c r="D16" s="2">
        <v>11760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825</v>
      </c>
      <c r="P16" s="2">
        <v>517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12320.1</v>
      </c>
      <c r="X16" s="2">
        <v>0</v>
      </c>
      <c r="Y16" s="2">
        <v>979.39</v>
      </c>
      <c r="Z16" s="2">
        <v>0</v>
      </c>
      <c r="AA16" s="2">
        <v>1239.82</v>
      </c>
      <c r="AB16" s="2">
        <v>1239.82</v>
      </c>
      <c r="AC16" s="2">
        <v>0</v>
      </c>
      <c r="AD16" s="2">
        <v>0</v>
      </c>
      <c r="AE16" s="2">
        <v>0</v>
      </c>
      <c r="AF16" s="2">
        <v>1277.98</v>
      </c>
      <c r="AG16" s="2">
        <v>650.20000000000005</v>
      </c>
      <c r="AH16" s="2">
        <v>0</v>
      </c>
      <c r="AI16" s="2">
        <v>0</v>
      </c>
      <c r="AJ16" s="2">
        <v>0</v>
      </c>
      <c r="AK16" s="2">
        <v>0</v>
      </c>
      <c r="AL16" s="2">
        <v>0.21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4147.6000000000004</v>
      </c>
      <c r="AT16" s="2">
        <v>8172.5</v>
      </c>
      <c r="AU16" s="2">
        <v>809.49</v>
      </c>
      <c r="AV16" s="2">
        <v>284.18</v>
      </c>
      <c r="AW16" s="2">
        <v>0</v>
      </c>
      <c r="AX16" s="2">
        <v>1505.72</v>
      </c>
      <c r="AY16" s="2">
        <v>0</v>
      </c>
      <c r="AZ16" s="2">
        <v>1789.9</v>
      </c>
    </row>
    <row r="17" spans="1:52" x14ac:dyDescent="0.25">
      <c r="B17" s="4" t="s">
        <v>502</v>
      </c>
      <c r="C17" s="20" t="s">
        <v>503</v>
      </c>
      <c r="D17" s="2">
        <v>11499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200</v>
      </c>
      <c r="M17" s="2">
        <v>0</v>
      </c>
      <c r="N17" s="2">
        <v>0</v>
      </c>
      <c r="O17" s="2">
        <v>820</v>
      </c>
      <c r="P17" s="2">
        <v>510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13029</v>
      </c>
      <c r="X17" s="2">
        <v>0</v>
      </c>
      <c r="Y17" s="2">
        <v>896.98</v>
      </c>
      <c r="Z17" s="2">
        <v>0</v>
      </c>
      <c r="AA17" s="2">
        <v>1367.27</v>
      </c>
      <c r="AB17" s="2">
        <v>1367.27</v>
      </c>
      <c r="AC17" s="2">
        <v>0</v>
      </c>
      <c r="AD17" s="2">
        <v>0</v>
      </c>
      <c r="AE17" s="2">
        <v>0</v>
      </c>
      <c r="AF17" s="2">
        <v>1322.38</v>
      </c>
      <c r="AG17" s="2">
        <v>1589.72</v>
      </c>
      <c r="AH17" s="2">
        <v>0</v>
      </c>
      <c r="AI17" s="2">
        <v>0</v>
      </c>
      <c r="AJ17" s="2">
        <v>0</v>
      </c>
      <c r="AK17" s="2">
        <v>0</v>
      </c>
      <c r="AL17" s="2">
        <v>0.15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5176.5</v>
      </c>
      <c r="AT17" s="2">
        <v>7852.5</v>
      </c>
      <c r="AU17" s="2">
        <v>769.09</v>
      </c>
      <c r="AV17" s="2">
        <v>255.82</v>
      </c>
      <c r="AW17" s="2">
        <v>0</v>
      </c>
      <c r="AX17" s="2">
        <v>1395.86</v>
      </c>
      <c r="AY17" s="2">
        <v>0</v>
      </c>
      <c r="AZ17" s="2">
        <v>1651.68</v>
      </c>
    </row>
    <row r="18" spans="1:52" x14ac:dyDescent="0.25">
      <c r="B18" s="4" t="s">
        <v>25</v>
      </c>
      <c r="C18" s="20" t="s">
        <v>26</v>
      </c>
      <c r="D18" s="2">
        <v>11499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200</v>
      </c>
      <c r="M18" s="2">
        <v>0</v>
      </c>
      <c r="N18" s="2">
        <v>0</v>
      </c>
      <c r="O18" s="2">
        <v>820</v>
      </c>
      <c r="P18" s="2">
        <v>510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13029</v>
      </c>
      <c r="X18" s="2">
        <v>0</v>
      </c>
      <c r="Y18" s="2">
        <v>0</v>
      </c>
      <c r="Z18" s="2">
        <v>0</v>
      </c>
      <c r="AA18" s="2">
        <v>1367.27</v>
      </c>
      <c r="AB18" s="2">
        <v>1367.27</v>
      </c>
      <c r="AC18" s="2">
        <v>0</v>
      </c>
      <c r="AD18" s="2">
        <v>0</v>
      </c>
      <c r="AE18" s="2">
        <v>0</v>
      </c>
      <c r="AF18" s="2">
        <v>1322.38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45">
        <v>-0.15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2689.5</v>
      </c>
      <c r="AT18" s="2">
        <v>10339.5</v>
      </c>
      <c r="AU18" s="2">
        <v>825.6</v>
      </c>
      <c r="AV18" s="2">
        <v>295.48</v>
      </c>
      <c r="AW18" s="2">
        <v>0</v>
      </c>
      <c r="AX18" s="2">
        <v>1549.53</v>
      </c>
      <c r="AY18" s="2">
        <v>0</v>
      </c>
      <c r="AZ18" s="2">
        <v>1845.01</v>
      </c>
    </row>
    <row r="19" spans="1:52" x14ac:dyDescent="0.25">
      <c r="B19" s="4" t="s">
        <v>524</v>
      </c>
      <c r="C19" s="20" t="s">
        <v>525</v>
      </c>
      <c r="D19" s="2">
        <v>39022.800000000003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3616</v>
      </c>
      <c r="P19" s="2">
        <v>2598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45236.800000000003</v>
      </c>
      <c r="X19" s="2">
        <v>0</v>
      </c>
      <c r="Y19" s="2">
        <v>0</v>
      </c>
      <c r="Z19" s="2">
        <v>0</v>
      </c>
      <c r="AA19" s="2">
        <v>8853.4</v>
      </c>
      <c r="AB19" s="2">
        <v>8853.4</v>
      </c>
      <c r="AC19" s="2">
        <v>0</v>
      </c>
      <c r="AD19" s="2">
        <v>0</v>
      </c>
      <c r="AE19" s="2">
        <v>0</v>
      </c>
      <c r="AF19" s="2">
        <v>4487.62</v>
      </c>
      <c r="AG19" s="2">
        <v>2898</v>
      </c>
      <c r="AH19" s="2">
        <v>0</v>
      </c>
      <c r="AI19" s="2">
        <v>0</v>
      </c>
      <c r="AJ19" s="2">
        <v>0</v>
      </c>
      <c r="AK19" s="2">
        <v>0</v>
      </c>
      <c r="AL19" s="45">
        <v>-0.2</v>
      </c>
      <c r="AM19" s="2">
        <v>0</v>
      </c>
      <c r="AN19" s="2">
        <v>0</v>
      </c>
      <c r="AO19" s="2">
        <v>2699.98</v>
      </c>
      <c r="AP19" s="2">
        <v>0</v>
      </c>
      <c r="AQ19" s="2">
        <v>0</v>
      </c>
      <c r="AR19" s="2">
        <v>0</v>
      </c>
      <c r="AS19" s="2">
        <v>18938.8</v>
      </c>
      <c r="AT19" s="2">
        <v>26298</v>
      </c>
      <c r="AU19" s="2">
        <v>1641.64</v>
      </c>
      <c r="AV19" s="2">
        <v>868.13</v>
      </c>
      <c r="AW19" s="2">
        <v>0</v>
      </c>
      <c r="AX19" s="2">
        <v>3768.58</v>
      </c>
      <c r="AY19" s="2">
        <v>0</v>
      </c>
      <c r="AZ19" s="2">
        <v>4636.71</v>
      </c>
    </row>
    <row r="20" spans="1:52" x14ac:dyDescent="0.25">
      <c r="B20" s="4" t="s">
        <v>27</v>
      </c>
      <c r="C20" s="20" t="s">
        <v>28</v>
      </c>
      <c r="D20" s="2">
        <v>29713.8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1074.3800000000001</v>
      </c>
      <c r="P20" s="2">
        <v>723.8</v>
      </c>
      <c r="Q20" s="2">
        <v>0</v>
      </c>
      <c r="R20" s="2">
        <v>0</v>
      </c>
      <c r="S20" s="2">
        <v>0</v>
      </c>
      <c r="T20" s="2">
        <v>0</v>
      </c>
      <c r="U20" s="2">
        <v>17380</v>
      </c>
      <c r="V20" s="2">
        <v>0</v>
      </c>
      <c r="W20" s="2">
        <v>48891.98</v>
      </c>
      <c r="X20" s="2">
        <v>0</v>
      </c>
      <c r="Y20" s="2">
        <v>0</v>
      </c>
      <c r="Z20" s="2">
        <v>0</v>
      </c>
      <c r="AA20" s="2">
        <v>7682.04</v>
      </c>
      <c r="AB20" s="2">
        <v>7682.04</v>
      </c>
      <c r="AC20" s="2">
        <v>0</v>
      </c>
      <c r="AD20" s="2">
        <v>0</v>
      </c>
      <c r="AE20" s="2">
        <v>0</v>
      </c>
      <c r="AF20" s="2">
        <v>3417.08</v>
      </c>
      <c r="AG20" s="2">
        <v>3883</v>
      </c>
      <c r="AH20" s="2">
        <v>0</v>
      </c>
      <c r="AI20" s="2">
        <v>0</v>
      </c>
      <c r="AJ20" s="2">
        <v>0</v>
      </c>
      <c r="AK20" s="2">
        <v>0</v>
      </c>
      <c r="AL20" s="45">
        <v>-0.14000000000000001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14981.98</v>
      </c>
      <c r="AT20" s="2">
        <v>33910</v>
      </c>
      <c r="AU20" s="2">
        <v>1346.54</v>
      </c>
      <c r="AV20" s="2">
        <v>661.04</v>
      </c>
      <c r="AW20" s="2">
        <v>0</v>
      </c>
      <c r="AX20" s="2">
        <v>2966.09</v>
      </c>
      <c r="AY20" s="2">
        <v>0</v>
      </c>
      <c r="AZ20" s="2">
        <v>3627.13</v>
      </c>
    </row>
    <row r="21" spans="1:52" x14ac:dyDescent="0.25">
      <c r="B21" s="4" t="s">
        <v>544</v>
      </c>
      <c r="C21" s="20" t="s">
        <v>545</v>
      </c>
      <c r="D21" s="2">
        <v>20272.2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1206</v>
      </c>
      <c r="P21" s="2">
        <v>975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22453.200000000001</v>
      </c>
      <c r="X21" s="2">
        <v>0</v>
      </c>
      <c r="Y21" s="2">
        <v>0</v>
      </c>
      <c r="Z21" s="2">
        <v>0</v>
      </c>
      <c r="AA21" s="2">
        <v>3373.8</v>
      </c>
      <c r="AB21" s="2">
        <v>3373.8</v>
      </c>
      <c r="AC21" s="2">
        <v>0</v>
      </c>
      <c r="AD21" s="2">
        <v>0</v>
      </c>
      <c r="AE21" s="2">
        <v>0</v>
      </c>
      <c r="AF21" s="2">
        <v>2331.3000000000002</v>
      </c>
      <c r="AG21" s="2">
        <v>1112</v>
      </c>
      <c r="AH21" s="2">
        <v>0</v>
      </c>
      <c r="AI21" s="2">
        <v>0</v>
      </c>
      <c r="AJ21" s="2">
        <v>0</v>
      </c>
      <c r="AK21" s="2">
        <v>0</v>
      </c>
      <c r="AL21" s="45">
        <v>-0.4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6816.7</v>
      </c>
      <c r="AT21" s="2">
        <v>15636.5</v>
      </c>
      <c r="AU21" s="2">
        <v>1047.21</v>
      </c>
      <c r="AV21" s="2">
        <v>450.99</v>
      </c>
      <c r="AW21" s="2">
        <v>0</v>
      </c>
      <c r="AX21" s="2">
        <v>2152.15</v>
      </c>
      <c r="AY21" s="2">
        <v>0</v>
      </c>
      <c r="AZ21" s="2">
        <v>2603.14</v>
      </c>
    </row>
    <row r="22" spans="1:52" x14ac:dyDescent="0.25">
      <c r="B22" s="4" t="s">
        <v>546</v>
      </c>
      <c r="C22" s="20" t="s">
        <v>547</v>
      </c>
      <c r="D22" s="2">
        <v>12196.8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815</v>
      </c>
      <c r="P22" s="2">
        <v>716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13727.8</v>
      </c>
      <c r="X22" s="2">
        <v>0</v>
      </c>
      <c r="Y22" s="2">
        <v>0</v>
      </c>
      <c r="Z22" s="2">
        <v>0</v>
      </c>
      <c r="AA22" s="2">
        <v>1510.06</v>
      </c>
      <c r="AB22" s="2">
        <v>1510.06</v>
      </c>
      <c r="AC22" s="2">
        <v>0</v>
      </c>
      <c r="AD22" s="2">
        <v>0</v>
      </c>
      <c r="AE22" s="2">
        <v>0</v>
      </c>
      <c r="AF22" s="2">
        <v>1402.64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45">
        <v>-0.4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2912.3</v>
      </c>
      <c r="AT22" s="2">
        <v>10815.5</v>
      </c>
      <c r="AU22" s="2">
        <v>791.2</v>
      </c>
      <c r="AV22" s="2">
        <v>271.33999999999997</v>
      </c>
      <c r="AW22" s="2">
        <v>0</v>
      </c>
      <c r="AX22" s="2">
        <v>1455.98</v>
      </c>
      <c r="AY22" s="2">
        <v>0</v>
      </c>
      <c r="AZ22" s="2">
        <v>1727.32</v>
      </c>
    </row>
    <row r="23" spans="1:52" x14ac:dyDescent="0.25">
      <c r="A23" s="26"/>
      <c r="B23" s="11" t="s">
        <v>538</v>
      </c>
      <c r="C23" s="26"/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6" t="s">
        <v>39</v>
      </c>
      <c r="L23" s="26" t="s">
        <v>39</v>
      </c>
      <c r="M23" s="26" t="s">
        <v>39</v>
      </c>
      <c r="N23" s="26" t="s">
        <v>39</v>
      </c>
      <c r="O23" s="26" t="s">
        <v>39</v>
      </c>
      <c r="P23" s="26" t="s">
        <v>39</v>
      </c>
      <c r="Q23" s="26" t="s">
        <v>39</v>
      </c>
      <c r="R23" s="26" t="s">
        <v>39</v>
      </c>
      <c r="S23" s="26" t="s">
        <v>39</v>
      </c>
      <c r="T23" s="26" t="s">
        <v>39</v>
      </c>
      <c r="U23" s="26" t="s">
        <v>39</v>
      </c>
      <c r="V23" s="26" t="s">
        <v>39</v>
      </c>
      <c r="W23" s="26" t="s">
        <v>39</v>
      </c>
      <c r="X23" s="26" t="s">
        <v>39</v>
      </c>
      <c r="Y23" s="26" t="s">
        <v>39</v>
      </c>
      <c r="Z23" s="26" t="s">
        <v>39</v>
      </c>
      <c r="AA23" s="26" t="s">
        <v>39</v>
      </c>
      <c r="AB23" s="26" t="s">
        <v>39</v>
      </c>
      <c r="AC23" s="26" t="s">
        <v>39</v>
      </c>
      <c r="AD23" s="26" t="s">
        <v>39</v>
      </c>
      <c r="AE23" s="26" t="s">
        <v>39</v>
      </c>
      <c r="AF23" s="26" t="s">
        <v>39</v>
      </c>
      <c r="AG23" s="26" t="s">
        <v>39</v>
      </c>
      <c r="AH23" s="26" t="s">
        <v>39</v>
      </c>
      <c r="AI23" s="26" t="s">
        <v>39</v>
      </c>
      <c r="AJ23" s="26" t="s">
        <v>39</v>
      </c>
      <c r="AK23" s="26" t="s">
        <v>39</v>
      </c>
      <c r="AL23" s="26" t="s">
        <v>39</v>
      </c>
      <c r="AM23" s="26" t="s">
        <v>39</v>
      </c>
      <c r="AN23" s="26" t="s">
        <v>39</v>
      </c>
      <c r="AO23" s="26" t="s">
        <v>39</v>
      </c>
      <c r="AP23" s="26" t="s">
        <v>39</v>
      </c>
      <c r="AQ23" s="26" t="s">
        <v>39</v>
      </c>
      <c r="AR23" s="26" t="s">
        <v>39</v>
      </c>
      <c r="AS23" s="26" t="s">
        <v>39</v>
      </c>
      <c r="AT23" s="26" t="s">
        <v>39</v>
      </c>
      <c r="AU23" s="26" t="s">
        <v>39</v>
      </c>
      <c r="AV23" s="26" t="s">
        <v>39</v>
      </c>
      <c r="AW23" s="26" t="s">
        <v>39</v>
      </c>
      <c r="AX23" s="26" t="s">
        <v>39</v>
      </c>
      <c r="AY23" s="26" t="s">
        <v>39</v>
      </c>
      <c r="AZ23" s="26" t="s">
        <v>39</v>
      </c>
    </row>
    <row r="24" spans="1:52" x14ac:dyDescent="0.25">
      <c r="D24" s="15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800</v>
      </c>
      <c r="M24" s="15">
        <v>0</v>
      </c>
      <c r="N24" s="15">
        <v>0</v>
      </c>
      <c r="O24" s="15">
        <v>10715.38</v>
      </c>
      <c r="P24" s="15">
        <v>7556.8</v>
      </c>
      <c r="Q24" s="15">
        <v>991.9</v>
      </c>
      <c r="R24" s="15">
        <v>0</v>
      </c>
      <c r="S24" s="15">
        <v>0</v>
      </c>
      <c r="T24" s="15">
        <v>0</v>
      </c>
      <c r="U24" s="15">
        <v>17380</v>
      </c>
      <c r="V24" s="15">
        <v>0</v>
      </c>
      <c r="W24" s="15">
        <v>194840.18</v>
      </c>
      <c r="X24" s="15">
        <v>0</v>
      </c>
      <c r="Y24" s="15">
        <v>3826.94</v>
      </c>
      <c r="Z24" s="15">
        <v>0</v>
      </c>
      <c r="AA24" s="15">
        <v>28144.28</v>
      </c>
      <c r="AB24" s="15">
        <v>28144.28</v>
      </c>
      <c r="AC24" s="15">
        <v>0</v>
      </c>
      <c r="AD24" s="15">
        <v>0</v>
      </c>
      <c r="AE24" s="15">
        <v>0</v>
      </c>
      <c r="AF24" s="15">
        <v>18116.04</v>
      </c>
      <c r="AG24" s="15">
        <v>12132.92</v>
      </c>
      <c r="AH24" s="15">
        <v>0</v>
      </c>
      <c r="AI24" s="15">
        <v>0</v>
      </c>
      <c r="AJ24" s="15">
        <v>0</v>
      </c>
      <c r="AK24" s="15">
        <v>0</v>
      </c>
      <c r="AL24" s="46">
        <v>-0.48</v>
      </c>
      <c r="AM24" s="15">
        <v>0</v>
      </c>
      <c r="AN24" s="15">
        <v>0</v>
      </c>
      <c r="AO24" s="15">
        <v>2699.98</v>
      </c>
      <c r="AP24" s="15">
        <v>0</v>
      </c>
      <c r="AQ24" s="15">
        <v>0</v>
      </c>
      <c r="AR24" s="15">
        <v>0</v>
      </c>
      <c r="AS24" s="15">
        <v>64919.68</v>
      </c>
      <c r="AT24" s="15">
        <v>129920.5</v>
      </c>
      <c r="AU24" s="15">
        <v>8744.1200000000008</v>
      </c>
      <c r="AV24" s="15">
        <v>3581.19</v>
      </c>
      <c r="AW24" s="15">
        <v>0</v>
      </c>
      <c r="AX24" s="15">
        <v>17518.07</v>
      </c>
      <c r="AY24" s="15">
        <v>0</v>
      </c>
      <c r="AZ24" s="15">
        <v>21099.26</v>
      </c>
    </row>
    <row r="26" spans="1:52" x14ac:dyDescent="0.25">
      <c r="B26" s="10" t="s">
        <v>40</v>
      </c>
    </row>
    <row r="27" spans="1:52" x14ac:dyDescent="0.25">
      <c r="B27" s="4" t="s">
        <v>101</v>
      </c>
      <c r="C27" s="20" t="s">
        <v>102</v>
      </c>
      <c r="D27" s="2">
        <v>11756.1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846</v>
      </c>
      <c r="P27" s="2">
        <v>528</v>
      </c>
      <c r="Q27" s="2">
        <v>850.2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13980.3</v>
      </c>
      <c r="X27" s="2">
        <v>0</v>
      </c>
      <c r="Y27" s="2">
        <v>832.2</v>
      </c>
      <c r="Z27" s="2">
        <v>0</v>
      </c>
      <c r="AA27" s="2">
        <v>1563.98</v>
      </c>
      <c r="AB27" s="2">
        <v>1563.98</v>
      </c>
      <c r="AC27" s="2">
        <v>0</v>
      </c>
      <c r="AD27" s="2">
        <v>0</v>
      </c>
      <c r="AE27" s="2">
        <v>0</v>
      </c>
      <c r="AF27" s="2">
        <v>1350.48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0.14000000000000001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3746.8</v>
      </c>
      <c r="AT27" s="2">
        <v>10233.5</v>
      </c>
      <c r="AU27" s="2">
        <v>754.81</v>
      </c>
      <c r="AV27" s="2">
        <v>245.8</v>
      </c>
      <c r="AW27" s="2">
        <v>0</v>
      </c>
      <c r="AX27" s="2">
        <v>1357.04</v>
      </c>
      <c r="AY27" s="2">
        <v>0</v>
      </c>
      <c r="AZ27" s="2">
        <v>1602.84</v>
      </c>
    </row>
    <row r="28" spans="1:52" x14ac:dyDescent="0.25">
      <c r="B28" s="4" t="s">
        <v>41</v>
      </c>
      <c r="C28" s="20" t="s">
        <v>42</v>
      </c>
      <c r="D28" s="2">
        <v>10205.1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200</v>
      </c>
      <c r="M28" s="2">
        <v>0</v>
      </c>
      <c r="N28" s="2">
        <v>0</v>
      </c>
      <c r="O28" s="2">
        <v>707</v>
      </c>
      <c r="P28" s="2">
        <v>484</v>
      </c>
      <c r="Q28" s="2">
        <v>738.5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12334.6</v>
      </c>
      <c r="X28" s="2">
        <v>0</v>
      </c>
      <c r="Y28" s="2">
        <v>913.98</v>
      </c>
      <c r="Z28" s="2">
        <v>0</v>
      </c>
      <c r="AA28" s="2">
        <v>1242.42</v>
      </c>
      <c r="AB28" s="2">
        <v>1242.42</v>
      </c>
      <c r="AC28" s="2">
        <v>102.06</v>
      </c>
      <c r="AD28" s="2">
        <v>0</v>
      </c>
      <c r="AE28" s="2">
        <v>0</v>
      </c>
      <c r="AF28" s="2">
        <v>1173.58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0.06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3432.1</v>
      </c>
      <c r="AT28" s="2">
        <v>8902.5</v>
      </c>
      <c r="AU28" s="2">
        <v>728.06</v>
      </c>
      <c r="AV28" s="2">
        <v>227.03</v>
      </c>
      <c r="AW28" s="2">
        <v>0</v>
      </c>
      <c r="AX28" s="2">
        <v>1284.29</v>
      </c>
      <c r="AY28" s="2">
        <v>0</v>
      </c>
      <c r="AZ28" s="2">
        <v>1511.32</v>
      </c>
    </row>
    <row r="29" spans="1:52" x14ac:dyDescent="0.25">
      <c r="B29" s="4" t="s">
        <v>43</v>
      </c>
      <c r="C29" s="20" t="s">
        <v>44</v>
      </c>
      <c r="D29" s="2">
        <v>11499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200</v>
      </c>
      <c r="M29" s="2">
        <v>0</v>
      </c>
      <c r="N29" s="2">
        <v>0</v>
      </c>
      <c r="O29" s="2">
        <v>820</v>
      </c>
      <c r="P29" s="2">
        <v>510</v>
      </c>
      <c r="Q29" s="2">
        <v>566.79999999999995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13212.5</v>
      </c>
      <c r="X29" s="2">
        <v>0</v>
      </c>
      <c r="Y29" s="2">
        <v>885.16</v>
      </c>
      <c r="Z29" s="2">
        <v>0</v>
      </c>
      <c r="AA29" s="2">
        <v>1409.9</v>
      </c>
      <c r="AB29" s="2">
        <v>1409.9</v>
      </c>
      <c r="AC29" s="2">
        <v>0</v>
      </c>
      <c r="AD29" s="2">
        <v>0</v>
      </c>
      <c r="AE29" s="2">
        <v>0</v>
      </c>
      <c r="AF29" s="2">
        <v>1322.38</v>
      </c>
      <c r="AG29" s="2">
        <v>4736</v>
      </c>
      <c r="AH29" s="2">
        <v>0</v>
      </c>
      <c r="AI29" s="2">
        <v>0</v>
      </c>
      <c r="AJ29" s="2">
        <v>0</v>
      </c>
      <c r="AK29" s="2">
        <v>0</v>
      </c>
      <c r="AL29" s="2">
        <v>0.06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8353.5</v>
      </c>
      <c r="AT29" s="2">
        <v>4859</v>
      </c>
      <c r="AU29" s="2">
        <v>839.98</v>
      </c>
      <c r="AV29" s="2">
        <v>294.66000000000003</v>
      </c>
      <c r="AW29" s="2">
        <v>0</v>
      </c>
      <c r="AX29" s="2">
        <v>1561.9</v>
      </c>
      <c r="AY29" s="2">
        <v>0</v>
      </c>
      <c r="AZ29" s="2">
        <v>1856.56</v>
      </c>
    </row>
    <row r="30" spans="1:52" x14ac:dyDescent="0.25">
      <c r="B30" s="4" t="s">
        <v>45</v>
      </c>
      <c r="C30" s="20" t="s">
        <v>46</v>
      </c>
      <c r="D30" s="2">
        <v>9028.5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400</v>
      </c>
      <c r="M30" s="2">
        <v>0</v>
      </c>
      <c r="N30" s="2">
        <v>0</v>
      </c>
      <c r="O30" s="2">
        <v>601</v>
      </c>
      <c r="P30" s="2">
        <v>361</v>
      </c>
      <c r="Q30" s="2">
        <v>425.1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10815.6</v>
      </c>
      <c r="X30" s="2">
        <v>0</v>
      </c>
      <c r="Y30" s="2">
        <v>453.27</v>
      </c>
      <c r="Z30" s="2">
        <v>0</v>
      </c>
      <c r="AA30" s="2">
        <v>974.34</v>
      </c>
      <c r="AB30" s="2">
        <v>974.34</v>
      </c>
      <c r="AC30" s="2">
        <v>0</v>
      </c>
      <c r="AD30" s="2">
        <v>0</v>
      </c>
      <c r="AE30" s="2">
        <v>0</v>
      </c>
      <c r="AF30" s="2">
        <v>1038.28</v>
      </c>
      <c r="AG30" s="2">
        <v>0</v>
      </c>
      <c r="AH30" s="2">
        <v>3961.48</v>
      </c>
      <c r="AI30" s="2">
        <v>0</v>
      </c>
      <c r="AJ30" s="2">
        <v>0</v>
      </c>
      <c r="AK30" s="2">
        <v>0</v>
      </c>
      <c r="AL30" s="2">
        <v>0.23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6427.6</v>
      </c>
      <c r="AT30" s="2">
        <v>4388</v>
      </c>
      <c r="AU30" s="2">
        <v>690.77</v>
      </c>
      <c r="AV30" s="2">
        <v>200.86</v>
      </c>
      <c r="AW30" s="2">
        <v>0</v>
      </c>
      <c r="AX30" s="2">
        <v>1182.8800000000001</v>
      </c>
      <c r="AY30" s="2">
        <v>0</v>
      </c>
      <c r="AZ30" s="2">
        <v>1383.74</v>
      </c>
    </row>
    <row r="31" spans="1:52" x14ac:dyDescent="0.25">
      <c r="B31" s="4" t="s">
        <v>47</v>
      </c>
      <c r="C31" s="20" t="s">
        <v>48</v>
      </c>
      <c r="D31" s="2">
        <v>10205.1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400</v>
      </c>
      <c r="M31" s="2">
        <v>0</v>
      </c>
      <c r="N31" s="2">
        <v>0</v>
      </c>
      <c r="O31" s="2">
        <v>707.1</v>
      </c>
      <c r="P31" s="2">
        <v>484.2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12413.2</v>
      </c>
      <c r="X31" s="2">
        <v>0</v>
      </c>
      <c r="Y31" s="2">
        <v>0</v>
      </c>
      <c r="Z31" s="2">
        <v>0</v>
      </c>
      <c r="AA31" s="2">
        <v>1256.5</v>
      </c>
      <c r="AB31" s="2">
        <v>1256.5</v>
      </c>
      <c r="AC31" s="2">
        <v>0</v>
      </c>
      <c r="AD31" s="2">
        <v>0</v>
      </c>
      <c r="AE31" s="2">
        <v>0</v>
      </c>
      <c r="AF31" s="2">
        <v>1244.52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45">
        <v>-0.32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2500.6999999999998</v>
      </c>
      <c r="AT31" s="2">
        <v>9912.5</v>
      </c>
      <c r="AU31" s="2">
        <v>747.6</v>
      </c>
      <c r="AV31" s="2">
        <v>240.76</v>
      </c>
      <c r="AW31" s="2">
        <v>0</v>
      </c>
      <c r="AX31" s="2">
        <v>1337.45</v>
      </c>
      <c r="AY31" s="2">
        <v>0</v>
      </c>
      <c r="AZ31" s="2">
        <v>1578.21</v>
      </c>
    </row>
    <row r="32" spans="1:52" x14ac:dyDescent="0.25">
      <c r="A32" s="26"/>
      <c r="B32" s="11" t="s">
        <v>538</v>
      </c>
      <c r="C32" s="26"/>
      <c r="D32" s="2"/>
      <c r="E32" s="26" t="s">
        <v>39</v>
      </c>
      <c r="F32" s="26" t="s">
        <v>39</v>
      </c>
      <c r="G32" s="26" t="s">
        <v>39</v>
      </c>
      <c r="H32" s="26" t="s">
        <v>39</v>
      </c>
      <c r="I32" s="26" t="s">
        <v>39</v>
      </c>
      <c r="J32" s="26" t="s">
        <v>39</v>
      </c>
      <c r="K32" s="26" t="s">
        <v>39</v>
      </c>
      <c r="L32" s="26" t="s">
        <v>39</v>
      </c>
      <c r="M32" s="26" t="s">
        <v>39</v>
      </c>
      <c r="N32" s="26" t="s">
        <v>39</v>
      </c>
      <c r="O32" s="26" t="s">
        <v>39</v>
      </c>
      <c r="P32" s="26" t="s">
        <v>39</v>
      </c>
      <c r="Q32" s="26" t="s">
        <v>39</v>
      </c>
      <c r="R32" s="26" t="s">
        <v>39</v>
      </c>
      <c r="S32" s="26" t="s">
        <v>39</v>
      </c>
      <c r="T32" s="26" t="s">
        <v>39</v>
      </c>
      <c r="U32" s="26" t="s">
        <v>39</v>
      </c>
      <c r="V32" s="26" t="s">
        <v>39</v>
      </c>
      <c r="W32" s="26" t="s">
        <v>39</v>
      </c>
      <c r="X32" s="26" t="s">
        <v>39</v>
      </c>
      <c r="Y32" s="26" t="s">
        <v>39</v>
      </c>
      <c r="Z32" s="26" t="s">
        <v>39</v>
      </c>
      <c r="AA32" s="26" t="s">
        <v>39</v>
      </c>
      <c r="AB32" s="26" t="s">
        <v>39</v>
      </c>
      <c r="AC32" s="26" t="s">
        <v>39</v>
      </c>
      <c r="AD32" s="26" t="s">
        <v>39</v>
      </c>
      <c r="AE32" s="26" t="s">
        <v>39</v>
      </c>
      <c r="AF32" s="26" t="s">
        <v>39</v>
      </c>
      <c r="AG32" s="26" t="s">
        <v>39</v>
      </c>
      <c r="AH32" s="26" t="s">
        <v>39</v>
      </c>
      <c r="AI32" s="26" t="s">
        <v>39</v>
      </c>
      <c r="AJ32" s="26" t="s">
        <v>39</v>
      </c>
      <c r="AK32" s="26" t="s">
        <v>39</v>
      </c>
      <c r="AL32" s="26" t="s">
        <v>39</v>
      </c>
      <c r="AM32" s="26" t="s">
        <v>39</v>
      </c>
      <c r="AN32" s="26" t="s">
        <v>39</v>
      </c>
      <c r="AO32" s="26" t="s">
        <v>39</v>
      </c>
      <c r="AP32" s="26" t="s">
        <v>39</v>
      </c>
      <c r="AQ32" s="26" t="s">
        <v>39</v>
      </c>
      <c r="AR32" s="26" t="s">
        <v>39</v>
      </c>
      <c r="AS32" s="26" t="s">
        <v>39</v>
      </c>
      <c r="AT32" s="26" t="s">
        <v>39</v>
      </c>
      <c r="AU32" s="26" t="s">
        <v>39</v>
      </c>
      <c r="AV32" s="26" t="s">
        <v>39</v>
      </c>
      <c r="AW32" s="26" t="s">
        <v>39</v>
      </c>
      <c r="AX32" s="26" t="s">
        <v>39</v>
      </c>
      <c r="AY32" s="26" t="s">
        <v>39</v>
      </c>
      <c r="AZ32" s="26" t="s">
        <v>39</v>
      </c>
    </row>
    <row r="33" spans="2:52" x14ac:dyDescent="0.25">
      <c r="D33" s="15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1200</v>
      </c>
      <c r="M33" s="15">
        <v>0</v>
      </c>
      <c r="N33" s="15">
        <v>0</v>
      </c>
      <c r="O33" s="15">
        <v>3681.1</v>
      </c>
      <c r="P33" s="15">
        <v>2367.1999999999998</v>
      </c>
      <c r="Q33" s="15">
        <v>2580.6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62756.2</v>
      </c>
      <c r="X33" s="15">
        <v>0</v>
      </c>
      <c r="Y33" s="15">
        <v>3084.61</v>
      </c>
      <c r="Z33" s="15">
        <v>0</v>
      </c>
      <c r="AA33" s="15">
        <v>6447.14</v>
      </c>
      <c r="AB33" s="15">
        <v>6447.14</v>
      </c>
      <c r="AC33" s="15">
        <v>102.06</v>
      </c>
      <c r="AD33" s="15">
        <v>0</v>
      </c>
      <c r="AE33" s="15">
        <v>0</v>
      </c>
      <c r="AF33" s="15">
        <v>6129.24</v>
      </c>
      <c r="AG33" s="15">
        <v>4736</v>
      </c>
      <c r="AH33" s="15">
        <v>3961.48</v>
      </c>
      <c r="AI33" s="15">
        <v>0</v>
      </c>
      <c r="AJ33" s="15">
        <v>0</v>
      </c>
      <c r="AK33" s="15">
        <v>0</v>
      </c>
      <c r="AL33" s="15">
        <v>0.17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24460.7</v>
      </c>
      <c r="AT33" s="15">
        <v>38295.5</v>
      </c>
      <c r="AU33" s="15">
        <v>3761.22</v>
      </c>
      <c r="AV33" s="15">
        <v>1209.1099999999999</v>
      </c>
      <c r="AW33" s="15">
        <v>0</v>
      </c>
      <c r="AX33" s="15">
        <v>6723.56</v>
      </c>
      <c r="AY33" s="15">
        <v>0</v>
      </c>
      <c r="AZ33" s="15">
        <v>7932.67</v>
      </c>
    </row>
    <row r="35" spans="2:52" x14ac:dyDescent="0.25">
      <c r="B35" s="10" t="s">
        <v>49</v>
      </c>
    </row>
    <row r="36" spans="2:52" x14ac:dyDescent="0.25">
      <c r="B36" s="4" t="s">
        <v>50</v>
      </c>
      <c r="C36" s="20" t="s">
        <v>51</v>
      </c>
      <c r="D36" s="2">
        <v>8606.4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603</v>
      </c>
      <c r="P36" s="2">
        <v>378</v>
      </c>
      <c r="Q36" s="2">
        <v>850.2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10437.6</v>
      </c>
      <c r="X36" s="2">
        <v>0</v>
      </c>
      <c r="Y36" s="2">
        <v>375.08</v>
      </c>
      <c r="Z36" s="2">
        <v>0</v>
      </c>
      <c r="AA36" s="2">
        <v>913.86</v>
      </c>
      <c r="AB36" s="2">
        <v>913.86</v>
      </c>
      <c r="AC36" s="2">
        <v>0</v>
      </c>
      <c r="AD36" s="2">
        <v>0</v>
      </c>
      <c r="AE36" s="2">
        <v>0</v>
      </c>
      <c r="AF36" s="2">
        <v>989.74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45">
        <v>-0.08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2278.6</v>
      </c>
      <c r="AT36" s="2">
        <v>8159</v>
      </c>
      <c r="AU36" s="2">
        <v>703.4</v>
      </c>
      <c r="AV36" s="2">
        <v>209.74</v>
      </c>
      <c r="AW36" s="2">
        <v>0</v>
      </c>
      <c r="AX36" s="2">
        <v>1217.24</v>
      </c>
      <c r="AY36" s="2">
        <v>0</v>
      </c>
      <c r="AZ36" s="2">
        <v>1426.98</v>
      </c>
    </row>
    <row r="37" spans="2:52" x14ac:dyDescent="0.25">
      <c r="B37" s="4" t="s">
        <v>52</v>
      </c>
      <c r="C37" s="20" t="s">
        <v>53</v>
      </c>
      <c r="D37" s="2">
        <v>12266.1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774.5</v>
      </c>
      <c r="P37" s="2">
        <v>508</v>
      </c>
      <c r="Q37" s="2">
        <v>708.5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14257.4</v>
      </c>
      <c r="X37" s="2">
        <v>0</v>
      </c>
      <c r="Y37" s="2">
        <v>723.26</v>
      </c>
      <c r="Z37" s="2">
        <v>0</v>
      </c>
      <c r="AA37" s="2">
        <v>1623.18</v>
      </c>
      <c r="AB37" s="2">
        <v>1623.18</v>
      </c>
      <c r="AC37" s="2">
        <v>0</v>
      </c>
      <c r="AD37" s="2">
        <v>0</v>
      </c>
      <c r="AE37" s="2">
        <v>0</v>
      </c>
      <c r="AF37" s="2">
        <v>1410.64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0.32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3757.4</v>
      </c>
      <c r="AT37" s="2">
        <v>10500</v>
      </c>
      <c r="AU37" s="2">
        <v>822.83</v>
      </c>
      <c r="AV37" s="2">
        <v>293.52999999999997</v>
      </c>
      <c r="AW37" s="2">
        <v>0</v>
      </c>
      <c r="AX37" s="2">
        <v>1541.98</v>
      </c>
      <c r="AY37" s="2">
        <v>0</v>
      </c>
      <c r="AZ37" s="2">
        <v>1835.51</v>
      </c>
    </row>
    <row r="38" spans="2:52" x14ac:dyDescent="0.25">
      <c r="B38" s="4" t="s">
        <v>54</v>
      </c>
      <c r="C38" s="20" t="s">
        <v>55</v>
      </c>
      <c r="D38" s="2">
        <v>11075.7</v>
      </c>
      <c r="E38" s="2">
        <v>0</v>
      </c>
      <c r="F38" s="2">
        <v>316.45</v>
      </c>
      <c r="G38" s="2">
        <v>0</v>
      </c>
      <c r="H38" s="2">
        <v>0</v>
      </c>
      <c r="I38" s="2">
        <v>738.38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801</v>
      </c>
      <c r="P38" s="2">
        <v>539</v>
      </c>
      <c r="Q38" s="2">
        <v>850.2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14320.73</v>
      </c>
      <c r="X38" s="2">
        <v>0</v>
      </c>
      <c r="Y38" s="2">
        <v>967.1</v>
      </c>
      <c r="Z38" s="2">
        <v>0</v>
      </c>
      <c r="AA38" s="2">
        <v>1546.47</v>
      </c>
      <c r="AB38" s="2">
        <v>1546.47</v>
      </c>
      <c r="AC38" s="2">
        <v>111.58</v>
      </c>
      <c r="AD38" s="2">
        <v>0</v>
      </c>
      <c r="AE38" s="2">
        <v>0</v>
      </c>
      <c r="AF38" s="2">
        <v>1273.72</v>
      </c>
      <c r="AG38" s="2">
        <v>4748</v>
      </c>
      <c r="AH38" s="2">
        <v>0</v>
      </c>
      <c r="AI38" s="2">
        <v>0</v>
      </c>
      <c r="AJ38" s="2">
        <v>0</v>
      </c>
      <c r="AK38" s="2">
        <v>0</v>
      </c>
      <c r="AL38" s="45">
        <v>-0.12</v>
      </c>
      <c r="AM38" s="2">
        <v>0</v>
      </c>
      <c r="AN38" s="2">
        <v>0</v>
      </c>
      <c r="AO38" s="2">
        <v>828.48</v>
      </c>
      <c r="AP38" s="2">
        <v>0</v>
      </c>
      <c r="AQ38" s="2">
        <v>0</v>
      </c>
      <c r="AR38" s="2">
        <v>0</v>
      </c>
      <c r="AS38" s="2">
        <v>9475.23</v>
      </c>
      <c r="AT38" s="2">
        <v>4845.5</v>
      </c>
      <c r="AU38" s="2">
        <v>755.66</v>
      </c>
      <c r="AV38" s="2">
        <v>246.4</v>
      </c>
      <c r="AW38" s="2">
        <v>0</v>
      </c>
      <c r="AX38" s="2">
        <v>1359.34</v>
      </c>
      <c r="AY38" s="2">
        <v>0</v>
      </c>
      <c r="AZ38" s="2">
        <v>1605.74</v>
      </c>
    </row>
    <row r="39" spans="2:52" x14ac:dyDescent="0.25">
      <c r="B39" s="4" t="s">
        <v>56</v>
      </c>
      <c r="C39" s="20" t="s">
        <v>57</v>
      </c>
      <c r="D39" s="2">
        <v>12197.1</v>
      </c>
      <c r="E39" s="2">
        <v>0</v>
      </c>
      <c r="F39" s="2">
        <v>1626.28</v>
      </c>
      <c r="G39" s="2">
        <v>0</v>
      </c>
      <c r="H39" s="2">
        <v>0</v>
      </c>
      <c r="I39" s="2">
        <v>406.57</v>
      </c>
      <c r="J39" s="2">
        <v>0</v>
      </c>
      <c r="K39" s="2">
        <v>0</v>
      </c>
      <c r="L39" s="2">
        <v>200</v>
      </c>
      <c r="M39" s="2">
        <v>0</v>
      </c>
      <c r="N39" s="2">
        <v>0</v>
      </c>
      <c r="O39" s="2">
        <v>815</v>
      </c>
      <c r="P39" s="2">
        <v>496</v>
      </c>
      <c r="Q39" s="2">
        <v>850.2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16591.150000000001</v>
      </c>
      <c r="X39" s="2">
        <v>0</v>
      </c>
      <c r="Y39" s="2">
        <v>780.86</v>
      </c>
      <c r="Z39" s="2">
        <v>0</v>
      </c>
      <c r="AA39" s="2">
        <v>2020.57</v>
      </c>
      <c r="AB39" s="2">
        <v>2020.57</v>
      </c>
      <c r="AC39" s="2">
        <v>121.98</v>
      </c>
      <c r="AD39" s="2">
        <v>0</v>
      </c>
      <c r="AE39" s="2">
        <v>0</v>
      </c>
      <c r="AF39" s="2">
        <v>1402.68</v>
      </c>
      <c r="AG39" s="2">
        <v>4035.08</v>
      </c>
      <c r="AH39" s="2">
        <v>0</v>
      </c>
      <c r="AI39" s="2">
        <v>0</v>
      </c>
      <c r="AJ39" s="2">
        <v>0</v>
      </c>
      <c r="AK39" s="2">
        <v>0</v>
      </c>
      <c r="AL39" s="45">
        <v>-0.02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8361.15</v>
      </c>
      <c r="AT39" s="2">
        <v>8230</v>
      </c>
      <c r="AU39" s="2">
        <v>887.38</v>
      </c>
      <c r="AV39" s="2">
        <v>338.83</v>
      </c>
      <c r="AW39" s="2">
        <v>0</v>
      </c>
      <c r="AX39" s="2">
        <v>1717.52</v>
      </c>
      <c r="AY39" s="2">
        <v>0</v>
      </c>
      <c r="AZ39" s="2">
        <v>2056.35</v>
      </c>
    </row>
    <row r="40" spans="2:52" x14ac:dyDescent="0.25">
      <c r="B40" s="4" t="s">
        <v>58</v>
      </c>
      <c r="C40" s="20" t="s">
        <v>59</v>
      </c>
      <c r="D40" s="2">
        <v>11075.7</v>
      </c>
      <c r="E40" s="2">
        <v>0</v>
      </c>
      <c r="F40" s="2">
        <v>0</v>
      </c>
      <c r="G40" s="2">
        <v>0</v>
      </c>
      <c r="H40" s="2">
        <v>0</v>
      </c>
      <c r="I40" s="2">
        <v>738.38</v>
      </c>
      <c r="J40" s="2">
        <v>0</v>
      </c>
      <c r="K40" s="2">
        <v>0</v>
      </c>
      <c r="L40" s="2">
        <v>400</v>
      </c>
      <c r="M40" s="2">
        <v>0</v>
      </c>
      <c r="N40" s="2">
        <v>0</v>
      </c>
      <c r="O40" s="2">
        <v>801</v>
      </c>
      <c r="P40" s="2">
        <v>539</v>
      </c>
      <c r="Q40" s="2">
        <v>708.5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14262.58</v>
      </c>
      <c r="X40" s="2">
        <v>0</v>
      </c>
      <c r="Y40" s="2">
        <v>0</v>
      </c>
      <c r="Z40" s="2">
        <v>0</v>
      </c>
      <c r="AA40" s="2">
        <v>1545.42</v>
      </c>
      <c r="AB40" s="2">
        <v>1545.42</v>
      </c>
      <c r="AC40" s="2">
        <v>111.52</v>
      </c>
      <c r="AD40" s="2">
        <v>0</v>
      </c>
      <c r="AE40" s="2">
        <v>0</v>
      </c>
      <c r="AF40" s="2">
        <v>1273.6600000000001</v>
      </c>
      <c r="AG40" s="2">
        <v>1342</v>
      </c>
      <c r="AH40" s="2">
        <v>0</v>
      </c>
      <c r="AI40" s="2">
        <v>0</v>
      </c>
      <c r="AJ40" s="2">
        <v>0</v>
      </c>
      <c r="AK40" s="2">
        <v>0</v>
      </c>
      <c r="AL40" s="45">
        <v>-0.02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4272.58</v>
      </c>
      <c r="AT40" s="2">
        <v>9990</v>
      </c>
      <c r="AU40" s="2">
        <v>791.21</v>
      </c>
      <c r="AV40" s="2">
        <v>271.35000000000002</v>
      </c>
      <c r="AW40" s="2">
        <v>0</v>
      </c>
      <c r="AX40" s="2">
        <v>1456.01</v>
      </c>
      <c r="AY40" s="2">
        <v>0</v>
      </c>
      <c r="AZ40" s="2">
        <v>1727.36</v>
      </c>
    </row>
    <row r="41" spans="2:52" x14ac:dyDescent="0.25">
      <c r="B41" s="4" t="s">
        <v>60</v>
      </c>
      <c r="C41" s="20" t="s">
        <v>61</v>
      </c>
      <c r="D41" s="2">
        <v>12197.1</v>
      </c>
      <c r="E41" s="2">
        <v>0</v>
      </c>
      <c r="F41" s="2">
        <v>559.03</v>
      </c>
      <c r="G41" s="2">
        <v>0</v>
      </c>
      <c r="H41" s="2">
        <v>3252.56</v>
      </c>
      <c r="I41" s="2">
        <v>813.14</v>
      </c>
      <c r="J41" s="2">
        <v>0</v>
      </c>
      <c r="K41" s="2">
        <v>0</v>
      </c>
      <c r="L41" s="2">
        <v>200</v>
      </c>
      <c r="M41" s="2">
        <v>0</v>
      </c>
      <c r="N41" s="2">
        <v>0</v>
      </c>
      <c r="O41" s="2">
        <v>815</v>
      </c>
      <c r="P41" s="2">
        <v>363.78</v>
      </c>
      <c r="Q41" s="2">
        <v>708.5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15249.98</v>
      </c>
      <c r="X41" s="2">
        <v>0</v>
      </c>
      <c r="Y41" s="2">
        <v>639.85</v>
      </c>
      <c r="Z41" s="2">
        <v>0</v>
      </c>
      <c r="AA41" s="2">
        <v>1746.1</v>
      </c>
      <c r="AB41" s="2">
        <v>1746.1</v>
      </c>
      <c r="AC41" s="2">
        <v>121.98</v>
      </c>
      <c r="AD41" s="2">
        <v>0</v>
      </c>
      <c r="AE41" s="2">
        <v>0</v>
      </c>
      <c r="AF41" s="2">
        <v>1402.68</v>
      </c>
      <c r="AG41" s="2">
        <v>4800</v>
      </c>
      <c r="AH41" s="2">
        <v>0</v>
      </c>
      <c r="AI41" s="2">
        <v>0</v>
      </c>
      <c r="AJ41" s="2">
        <v>0</v>
      </c>
      <c r="AK41" s="2">
        <v>0</v>
      </c>
      <c r="AL41" s="45">
        <v>-0.13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8710.48</v>
      </c>
      <c r="AT41" s="2">
        <v>6539.5</v>
      </c>
      <c r="AU41" s="2">
        <v>565.13</v>
      </c>
      <c r="AV41" s="2">
        <v>261.64999999999998</v>
      </c>
      <c r="AW41" s="2">
        <v>0</v>
      </c>
      <c r="AX41" s="2">
        <v>1016.25</v>
      </c>
      <c r="AY41" s="2">
        <v>0</v>
      </c>
      <c r="AZ41" s="2">
        <v>1277.9000000000001</v>
      </c>
    </row>
    <row r="42" spans="2:52" x14ac:dyDescent="0.25">
      <c r="B42" s="4" t="s">
        <v>62</v>
      </c>
      <c r="C42" s="20" t="s">
        <v>63</v>
      </c>
      <c r="D42" s="2">
        <v>12197.1</v>
      </c>
      <c r="E42" s="2">
        <v>0</v>
      </c>
      <c r="F42" s="2">
        <v>1931.21</v>
      </c>
      <c r="G42" s="2">
        <v>0</v>
      </c>
      <c r="H42" s="2">
        <v>0</v>
      </c>
      <c r="I42" s="2">
        <v>1626.28</v>
      </c>
      <c r="J42" s="2">
        <v>0</v>
      </c>
      <c r="K42" s="2">
        <v>0</v>
      </c>
      <c r="L42" s="2">
        <v>400</v>
      </c>
      <c r="M42" s="2">
        <v>0</v>
      </c>
      <c r="N42" s="2">
        <v>0</v>
      </c>
      <c r="O42" s="2">
        <v>815</v>
      </c>
      <c r="P42" s="2">
        <v>496</v>
      </c>
      <c r="Q42" s="2">
        <v>708.5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18174.09</v>
      </c>
      <c r="X42" s="2">
        <v>0</v>
      </c>
      <c r="Y42" s="2">
        <v>821.58</v>
      </c>
      <c r="Z42" s="2">
        <v>0</v>
      </c>
      <c r="AA42" s="2">
        <v>2279.3200000000002</v>
      </c>
      <c r="AB42" s="2">
        <v>2279.3200000000002</v>
      </c>
      <c r="AC42" s="2">
        <v>121.98</v>
      </c>
      <c r="AD42" s="2">
        <v>0</v>
      </c>
      <c r="AE42" s="2">
        <v>0</v>
      </c>
      <c r="AF42" s="2">
        <v>1402.68</v>
      </c>
      <c r="AG42" s="2">
        <v>5536</v>
      </c>
      <c r="AH42" s="2">
        <v>0</v>
      </c>
      <c r="AI42" s="2">
        <v>0</v>
      </c>
      <c r="AJ42" s="2">
        <v>0</v>
      </c>
      <c r="AK42" s="2">
        <v>0</v>
      </c>
      <c r="AL42" s="2">
        <v>0.03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10161.59</v>
      </c>
      <c r="AT42" s="2">
        <v>8012.5</v>
      </c>
      <c r="AU42" s="2">
        <v>879.19</v>
      </c>
      <c r="AV42" s="2">
        <v>333.09</v>
      </c>
      <c r="AW42" s="2">
        <v>0</v>
      </c>
      <c r="AX42" s="2">
        <v>1695.25</v>
      </c>
      <c r="AY42" s="2">
        <v>0</v>
      </c>
      <c r="AZ42" s="2">
        <v>2028.34</v>
      </c>
    </row>
    <row r="43" spans="2:52" x14ac:dyDescent="0.25">
      <c r="B43" s="4" t="s">
        <v>64</v>
      </c>
      <c r="C43" s="20" t="s">
        <v>65</v>
      </c>
      <c r="D43" s="2">
        <v>11075.7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801</v>
      </c>
      <c r="P43" s="2">
        <v>539</v>
      </c>
      <c r="Q43" s="2">
        <v>425.1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12826.74</v>
      </c>
      <c r="X43" s="2">
        <v>0</v>
      </c>
      <c r="Y43" s="2">
        <v>564.16999999999996</v>
      </c>
      <c r="Z43" s="2">
        <v>0</v>
      </c>
      <c r="AA43" s="2">
        <v>1330.62</v>
      </c>
      <c r="AB43" s="2">
        <v>1330.62</v>
      </c>
      <c r="AC43" s="2">
        <v>110.76</v>
      </c>
      <c r="AD43" s="2">
        <v>0</v>
      </c>
      <c r="AE43" s="2">
        <v>531.22</v>
      </c>
      <c r="AF43" s="2">
        <v>1273.6600000000001</v>
      </c>
      <c r="AG43" s="2">
        <v>912</v>
      </c>
      <c r="AH43" s="2">
        <v>0</v>
      </c>
      <c r="AI43" s="2">
        <v>0</v>
      </c>
      <c r="AJ43" s="2">
        <v>0</v>
      </c>
      <c r="AK43" s="2">
        <v>4626.62</v>
      </c>
      <c r="AL43" s="2">
        <v>0.43</v>
      </c>
      <c r="AM43" s="2">
        <v>0</v>
      </c>
      <c r="AN43" s="2">
        <v>0</v>
      </c>
      <c r="AO43" s="2">
        <v>2678.76</v>
      </c>
      <c r="AP43" s="2">
        <v>0</v>
      </c>
      <c r="AQ43" s="2">
        <v>0</v>
      </c>
      <c r="AR43" s="2">
        <v>0</v>
      </c>
      <c r="AS43" s="2">
        <v>12028.24</v>
      </c>
      <c r="AT43" s="2">
        <v>798.5</v>
      </c>
      <c r="AU43" s="2">
        <v>755.66</v>
      </c>
      <c r="AV43" s="2">
        <v>246.4</v>
      </c>
      <c r="AW43" s="2">
        <v>0</v>
      </c>
      <c r="AX43" s="2">
        <v>1359.34</v>
      </c>
      <c r="AY43" s="2">
        <v>0</v>
      </c>
      <c r="AZ43" s="2">
        <v>1605.74</v>
      </c>
    </row>
    <row r="44" spans="2:52" x14ac:dyDescent="0.25">
      <c r="B44" s="4" t="s">
        <v>66</v>
      </c>
      <c r="C44" s="20" t="s">
        <v>67</v>
      </c>
      <c r="D44" s="2">
        <v>12657.9</v>
      </c>
      <c r="E44" s="2">
        <v>0</v>
      </c>
      <c r="F44" s="2">
        <v>0</v>
      </c>
      <c r="G44" s="2">
        <v>0</v>
      </c>
      <c r="H44" s="2">
        <v>0</v>
      </c>
      <c r="I44" s="2">
        <v>843.86</v>
      </c>
      <c r="J44" s="2">
        <v>0</v>
      </c>
      <c r="K44" s="2">
        <v>0</v>
      </c>
      <c r="L44" s="2">
        <v>200</v>
      </c>
      <c r="M44" s="2">
        <v>0</v>
      </c>
      <c r="N44" s="2">
        <v>0</v>
      </c>
      <c r="O44" s="2">
        <v>915</v>
      </c>
      <c r="P44" s="2">
        <v>616</v>
      </c>
      <c r="Q44" s="2">
        <v>425.1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15657.86</v>
      </c>
      <c r="X44" s="2">
        <v>0</v>
      </c>
      <c r="Y44" s="2">
        <v>184.86</v>
      </c>
      <c r="Z44" s="2">
        <v>0</v>
      </c>
      <c r="AA44" s="2">
        <v>1832.19</v>
      </c>
      <c r="AB44" s="2">
        <v>1832.19</v>
      </c>
      <c r="AC44" s="2">
        <v>126.58</v>
      </c>
      <c r="AD44" s="2">
        <v>0</v>
      </c>
      <c r="AE44" s="2">
        <v>0</v>
      </c>
      <c r="AF44" s="2">
        <v>1455.66</v>
      </c>
      <c r="AG44" s="2">
        <v>6168</v>
      </c>
      <c r="AH44" s="2">
        <v>0</v>
      </c>
      <c r="AI44" s="2">
        <v>0</v>
      </c>
      <c r="AJ44" s="2">
        <v>0</v>
      </c>
      <c r="AK44" s="2">
        <v>0</v>
      </c>
      <c r="AL44" s="2">
        <v>0.25</v>
      </c>
      <c r="AM44" s="2">
        <v>0</v>
      </c>
      <c r="AN44" s="2">
        <v>0</v>
      </c>
      <c r="AO44" s="2">
        <v>1210.32</v>
      </c>
      <c r="AP44" s="2">
        <v>0</v>
      </c>
      <c r="AQ44" s="2">
        <v>0</v>
      </c>
      <c r="AR44" s="2">
        <v>0</v>
      </c>
      <c r="AS44" s="2">
        <v>10977.86</v>
      </c>
      <c r="AT44" s="2">
        <v>4680</v>
      </c>
      <c r="AU44" s="2">
        <v>805.82</v>
      </c>
      <c r="AV44" s="2">
        <v>281.60000000000002</v>
      </c>
      <c r="AW44" s="2">
        <v>0</v>
      </c>
      <c r="AX44" s="2">
        <v>1495.74</v>
      </c>
      <c r="AY44" s="2">
        <v>0</v>
      </c>
      <c r="AZ44" s="2">
        <v>1777.34</v>
      </c>
    </row>
    <row r="45" spans="2:52" x14ac:dyDescent="0.25">
      <c r="B45" s="4" t="s">
        <v>68</v>
      </c>
      <c r="C45" s="20" t="s">
        <v>69</v>
      </c>
      <c r="D45" s="2">
        <v>12657.9</v>
      </c>
      <c r="E45" s="2">
        <v>0</v>
      </c>
      <c r="F45" s="2">
        <v>0</v>
      </c>
      <c r="G45" s="2">
        <v>0</v>
      </c>
      <c r="H45" s="2">
        <v>2531.58</v>
      </c>
      <c r="I45" s="2">
        <v>843.86</v>
      </c>
      <c r="J45" s="2">
        <v>0</v>
      </c>
      <c r="K45" s="2">
        <v>0</v>
      </c>
      <c r="L45" s="2">
        <v>200</v>
      </c>
      <c r="M45" s="2">
        <v>0</v>
      </c>
      <c r="N45" s="2">
        <v>0</v>
      </c>
      <c r="O45" s="2">
        <v>915</v>
      </c>
      <c r="P45" s="2">
        <v>492.86</v>
      </c>
      <c r="Q45" s="2">
        <v>283.39999999999998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15393.02</v>
      </c>
      <c r="X45" s="2">
        <v>0</v>
      </c>
      <c r="Y45" s="2">
        <v>830.65</v>
      </c>
      <c r="Z45" s="2">
        <v>0</v>
      </c>
      <c r="AA45" s="2">
        <v>1775.62</v>
      </c>
      <c r="AB45" s="2">
        <v>1775.62</v>
      </c>
      <c r="AC45" s="2">
        <v>126.58</v>
      </c>
      <c r="AD45" s="2">
        <v>0</v>
      </c>
      <c r="AE45" s="2">
        <v>0</v>
      </c>
      <c r="AF45" s="2">
        <v>1455.66</v>
      </c>
      <c r="AG45" s="2">
        <v>6330</v>
      </c>
      <c r="AH45" s="2">
        <v>0</v>
      </c>
      <c r="AI45" s="2">
        <v>0</v>
      </c>
      <c r="AJ45" s="2">
        <v>0</v>
      </c>
      <c r="AK45" s="2">
        <v>0</v>
      </c>
      <c r="AL45" s="45">
        <v>-0.01</v>
      </c>
      <c r="AM45" s="2">
        <v>0</v>
      </c>
      <c r="AN45" s="2">
        <v>0</v>
      </c>
      <c r="AO45" s="2">
        <v>718.02</v>
      </c>
      <c r="AP45" s="2">
        <v>0</v>
      </c>
      <c r="AQ45" s="2">
        <v>0</v>
      </c>
      <c r="AR45" s="2">
        <v>0</v>
      </c>
      <c r="AS45" s="2">
        <v>11236.52</v>
      </c>
      <c r="AT45" s="2">
        <v>4156.5</v>
      </c>
      <c r="AU45" s="2">
        <v>633.14</v>
      </c>
      <c r="AV45" s="2">
        <v>281.60000000000002</v>
      </c>
      <c r="AW45" s="2">
        <v>0</v>
      </c>
      <c r="AX45" s="2">
        <v>1175.22</v>
      </c>
      <c r="AY45" s="2">
        <v>0</v>
      </c>
      <c r="AZ45" s="2">
        <v>1456.82</v>
      </c>
    </row>
    <row r="46" spans="2:52" x14ac:dyDescent="0.25">
      <c r="B46" s="4" t="s">
        <v>70</v>
      </c>
      <c r="C46" s="20" t="s">
        <v>71</v>
      </c>
      <c r="D46" s="2">
        <v>12197.1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864</v>
      </c>
      <c r="P46" s="2">
        <v>582</v>
      </c>
      <c r="Q46" s="2">
        <v>283.39999999999998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13926.5</v>
      </c>
      <c r="X46" s="2">
        <v>0</v>
      </c>
      <c r="Y46" s="2">
        <v>785.92</v>
      </c>
      <c r="Z46" s="2">
        <v>0</v>
      </c>
      <c r="AA46" s="2">
        <v>1552.5</v>
      </c>
      <c r="AB46" s="2">
        <v>1552.5</v>
      </c>
      <c r="AC46" s="2">
        <v>121.98</v>
      </c>
      <c r="AD46" s="2">
        <v>0</v>
      </c>
      <c r="AE46" s="2">
        <v>0</v>
      </c>
      <c r="AF46" s="2">
        <v>1402.66</v>
      </c>
      <c r="AG46" s="2">
        <v>1000</v>
      </c>
      <c r="AH46" s="2">
        <v>3936.96</v>
      </c>
      <c r="AI46" s="2">
        <v>0</v>
      </c>
      <c r="AJ46" s="2">
        <v>200</v>
      </c>
      <c r="AK46" s="2">
        <v>1078.26</v>
      </c>
      <c r="AL46" s="45">
        <v>-0.28000000000000003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10078</v>
      </c>
      <c r="AT46" s="2">
        <v>3848.5</v>
      </c>
      <c r="AU46" s="2">
        <v>791.21</v>
      </c>
      <c r="AV46" s="2">
        <v>271.35000000000002</v>
      </c>
      <c r="AW46" s="2">
        <v>0</v>
      </c>
      <c r="AX46" s="2">
        <v>1456.01</v>
      </c>
      <c r="AY46" s="2">
        <v>0</v>
      </c>
      <c r="AZ46" s="2">
        <v>1727.36</v>
      </c>
    </row>
    <row r="47" spans="2:52" x14ac:dyDescent="0.25">
      <c r="B47" s="4" t="s">
        <v>72</v>
      </c>
      <c r="C47" s="20" t="s">
        <v>73</v>
      </c>
      <c r="D47" s="2">
        <v>11075.7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400</v>
      </c>
      <c r="M47" s="2">
        <v>0</v>
      </c>
      <c r="N47" s="2">
        <v>0</v>
      </c>
      <c r="O47" s="2">
        <v>801</v>
      </c>
      <c r="P47" s="2">
        <v>539</v>
      </c>
      <c r="Q47" s="2">
        <v>283.39999999999998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13099.1</v>
      </c>
      <c r="X47" s="2">
        <v>0</v>
      </c>
      <c r="Y47" s="2">
        <v>978.31</v>
      </c>
      <c r="Z47" s="2">
        <v>0</v>
      </c>
      <c r="AA47" s="2">
        <v>1379.42</v>
      </c>
      <c r="AB47" s="2">
        <v>1379.42</v>
      </c>
      <c r="AC47" s="2">
        <v>111.5</v>
      </c>
      <c r="AD47" s="2">
        <v>0</v>
      </c>
      <c r="AE47" s="2">
        <v>0</v>
      </c>
      <c r="AF47" s="2">
        <v>1273.6600000000001</v>
      </c>
      <c r="AG47" s="2">
        <v>5296</v>
      </c>
      <c r="AH47" s="2">
        <v>0</v>
      </c>
      <c r="AI47" s="2">
        <v>0</v>
      </c>
      <c r="AJ47" s="2">
        <v>0</v>
      </c>
      <c r="AK47" s="2">
        <v>0</v>
      </c>
      <c r="AL47" s="2">
        <v>0.21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9039.1</v>
      </c>
      <c r="AT47" s="2">
        <v>4060</v>
      </c>
      <c r="AU47" s="2">
        <v>831.95</v>
      </c>
      <c r="AV47" s="2">
        <v>299.93</v>
      </c>
      <c r="AW47" s="2">
        <v>0</v>
      </c>
      <c r="AX47" s="2">
        <v>1566.78</v>
      </c>
      <c r="AY47" s="2">
        <v>0</v>
      </c>
      <c r="AZ47" s="2">
        <v>1866.71</v>
      </c>
    </row>
    <row r="48" spans="2:52" x14ac:dyDescent="0.25">
      <c r="B48" s="4" t="s">
        <v>548</v>
      </c>
      <c r="C48" s="20" t="s">
        <v>549</v>
      </c>
      <c r="D48" s="2">
        <v>8123.1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564</v>
      </c>
      <c r="P48" s="2">
        <v>352</v>
      </c>
      <c r="Q48" s="2">
        <v>283.39999999999998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9036.9</v>
      </c>
      <c r="X48" s="2">
        <v>0</v>
      </c>
      <c r="Y48" s="2">
        <v>456.33</v>
      </c>
      <c r="Z48" s="2">
        <v>0</v>
      </c>
      <c r="AA48" s="2">
        <v>712.84</v>
      </c>
      <c r="AB48" s="2">
        <v>712.84</v>
      </c>
      <c r="AC48" s="2">
        <v>0</v>
      </c>
      <c r="AD48" s="2">
        <v>0</v>
      </c>
      <c r="AE48" s="2">
        <v>0</v>
      </c>
      <c r="AF48" s="2">
        <v>901.32</v>
      </c>
      <c r="AG48" s="2">
        <v>0</v>
      </c>
      <c r="AH48" s="2">
        <v>2692.58</v>
      </c>
      <c r="AI48" s="2">
        <v>0</v>
      </c>
      <c r="AJ48" s="2">
        <v>0</v>
      </c>
      <c r="AK48" s="2">
        <v>1578.54</v>
      </c>
      <c r="AL48" s="45">
        <v>-0.21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6341.4</v>
      </c>
      <c r="AT48" s="2">
        <v>2695.5</v>
      </c>
      <c r="AU48" s="2">
        <v>667.59</v>
      </c>
      <c r="AV48" s="2">
        <v>184.59</v>
      </c>
      <c r="AW48" s="2">
        <v>0</v>
      </c>
      <c r="AX48" s="2">
        <v>1119.8399999999999</v>
      </c>
      <c r="AY48" s="2">
        <v>0</v>
      </c>
      <c r="AZ48" s="2">
        <v>1304.43</v>
      </c>
    </row>
    <row r="49" spans="1:52" x14ac:dyDescent="0.25">
      <c r="B49" s="4" t="s">
        <v>74</v>
      </c>
      <c r="C49" s="20" t="s">
        <v>75</v>
      </c>
      <c r="D49" s="2">
        <v>11075.7</v>
      </c>
      <c r="E49" s="2">
        <v>0</v>
      </c>
      <c r="F49" s="2">
        <v>0</v>
      </c>
      <c r="G49" s="2">
        <v>0</v>
      </c>
      <c r="H49" s="2">
        <v>0</v>
      </c>
      <c r="I49" s="2">
        <v>738.38</v>
      </c>
      <c r="J49" s="2">
        <v>0</v>
      </c>
      <c r="K49" s="2">
        <v>0</v>
      </c>
      <c r="L49" s="2">
        <v>400</v>
      </c>
      <c r="M49" s="2">
        <v>0</v>
      </c>
      <c r="N49" s="2">
        <v>0</v>
      </c>
      <c r="O49" s="2">
        <v>801</v>
      </c>
      <c r="P49" s="2">
        <v>539</v>
      </c>
      <c r="Q49" s="2">
        <v>283.39999999999998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13837.48</v>
      </c>
      <c r="X49" s="2">
        <v>0</v>
      </c>
      <c r="Y49" s="2">
        <v>863.23</v>
      </c>
      <c r="Z49" s="2">
        <v>0</v>
      </c>
      <c r="AA49" s="2">
        <v>1456.45</v>
      </c>
      <c r="AB49" s="2">
        <v>1456.45</v>
      </c>
      <c r="AC49" s="2">
        <v>111.5</v>
      </c>
      <c r="AD49" s="2">
        <v>0</v>
      </c>
      <c r="AE49" s="2">
        <v>0</v>
      </c>
      <c r="AF49" s="2">
        <v>1273.72</v>
      </c>
      <c r="AG49" s="2">
        <v>3312</v>
      </c>
      <c r="AH49" s="2">
        <v>0</v>
      </c>
      <c r="AI49" s="2">
        <v>0</v>
      </c>
      <c r="AJ49" s="2">
        <v>0</v>
      </c>
      <c r="AK49" s="2">
        <v>0</v>
      </c>
      <c r="AL49" s="45">
        <v>-0.42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7016.48</v>
      </c>
      <c r="AT49" s="2">
        <v>6821</v>
      </c>
      <c r="AU49" s="2">
        <v>755.66</v>
      </c>
      <c r="AV49" s="2">
        <v>246.4</v>
      </c>
      <c r="AW49" s="2">
        <v>0</v>
      </c>
      <c r="AX49" s="2">
        <v>1359.34</v>
      </c>
      <c r="AY49" s="2">
        <v>0</v>
      </c>
      <c r="AZ49" s="2">
        <v>1605.74</v>
      </c>
    </row>
    <row r="50" spans="1:52" x14ac:dyDescent="0.25">
      <c r="B50" s="4" t="s">
        <v>76</v>
      </c>
      <c r="C50" s="20" t="s">
        <v>77</v>
      </c>
      <c r="D50" s="2">
        <v>11075.7</v>
      </c>
      <c r="E50" s="2">
        <v>0</v>
      </c>
      <c r="F50" s="2">
        <v>0</v>
      </c>
      <c r="G50" s="2">
        <v>0</v>
      </c>
      <c r="H50" s="2">
        <v>0</v>
      </c>
      <c r="I50" s="2">
        <v>738.38</v>
      </c>
      <c r="J50" s="2">
        <v>0</v>
      </c>
      <c r="K50" s="2">
        <v>0</v>
      </c>
      <c r="L50" s="2">
        <v>200</v>
      </c>
      <c r="M50" s="2">
        <v>0</v>
      </c>
      <c r="N50" s="2">
        <v>0</v>
      </c>
      <c r="O50" s="2">
        <v>801</v>
      </c>
      <c r="P50" s="2">
        <v>539</v>
      </c>
      <c r="Q50" s="2">
        <v>283.39999999999998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13637.48</v>
      </c>
      <c r="X50" s="2">
        <v>0</v>
      </c>
      <c r="Y50" s="2">
        <v>897.7</v>
      </c>
      <c r="Z50" s="2">
        <v>0</v>
      </c>
      <c r="AA50" s="2">
        <v>1413.73</v>
      </c>
      <c r="AB50" s="2">
        <v>1413.73</v>
      </c>
      <c r="AC50" s="2">
        <v>110.76</v>
      </c>
      <c r="AD50" s="2">
        <v>0</v>
      </c>
      <c r="AE50" s="2">
        <v>0</v>
      </c>
      <c r="AF50" s="2">
        <v>1273.72</v>
      </c>
      <c r="AG50" s="2">
        <v>4748</v>
      </c>
      <c r="AH50" s="2">
        <v>0</v>
      </c>
      <c r="AI50" s="2">
        <v>0</v>
      </c>
      <c r="AJ50" s="2">
        <v>0</v>
      </c>
      <c r="AK50" s="2">
        <v>0</v>
      </c>
      <c r="AL50" s="2">
        <v>0.13</v>
      </c>
      <c r="AM50" s="2">
        <v>0</v>
      </c>
      <c r="AN50" s="2">
        <v>0</v>
      </c>
      <c r="AO50" s="2">
        <v>1371.94</v>
      </c>
      <c r="AP50" s="2">
        <v>0</v>
      </c>
      <c r="AQ50" s="2">
        <v>0</v>
      </c>
      <c r="AR50" s="2">
        <v>0</v>
      </c>
      <c r="AS50" s="2">
        <v>9815.98</v>
      </c>
      <c r="AT50" s="2">
        <v>3821.5</v>
      </c>
      <c r="AU50" s="2">
        <v>755.66</v>
      </c>
      <c r="AV50" s="2">
        <v>246.4</v>
      </c>
      <c r="AW50" s="2">
        <v>0</v>
      </c>
      <c r="AX50" s="2">
        <v>1359.34</v>
      </c>
      <c r="AY50" s="2">
        <v>0</v>
      </c>
      <c r="AZ50" s="2">
        <v>1605.74</v>
      </c>
    </row>
    <row r="51" spans="1:52" x14ac:dyDescent="0.25">
      <c r="B51" s="4" t="s">
        <v>78</v>
      </c>
      <c r="C51" s="20" t="s">
        <v>79</v>
      </c>
      <c r="D51" s="2">
        <v>7838.1</v>
      </c>
      <c r="E51" s="2">
        <v>0</v>
      </c>
      <c r="F51" s="2">
        <v>0</v>
      </c>
      <c r="G51" s="2">
        <v>0</v>
      </c>
      <c r="H51" s="2">
        <v>0</v>
      </c>
      <c r="I51" s="2">
        <v>522.5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564</v>
      </c>
      <c r="P51" s="2">
        <v>352</v>
      </c>
      <c r="Q51" s="2">
        <v>283.39999999999998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9559.4</v>
      </c>
      <c r="X51" s="2">
        <v>0</v>
      </c>
      <c r="Y51" s="2">
        <v>0</v>
      </c>
      <c r="Z51" s="2">
        <v>0</v>
      </c>
      <c r="AA51" s="2">
        <v>743.09</v>
      </c>
      <c r="AB51" s="2">
        <v>743.09</v>
      </c>
      <c r="AC51" s="2">
        <v>0</v>
      </c>
      <c r="AD51" s="45">
        <v>-356.42</v>
      </c>
      <c r="AE51" s="2">
        <v>0</v>
      </c>
      <c r="AF51" s="2">
        <v>901.32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45">
        <v>-0.09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1287.9000000000001</v>
      </c>
      <c r="AT51" s="2">
        <v>8271.5</v>
      </c>
      <c r="AU51" s="2">
        <v>668.66</v>
      </c>
      <c r="AV51" s="2">
        <v>185.34</v>
      </c>
      <c r="AW51" s="2">
        <v>0</v>
      </c>
      <c r="AX51" s="2">
        <v>1122.77</v>
      </c>
      <c r="AY51" s="2">
        <v>0</v>
      </c>
      <c r="AZ51" s="2">
        <v>1308.1099999999999</v>
      </c>
    </row>
    <row r="52" spans="1:52" x14ac:dyDescent="0.25">
      <c r="B52" s="4" t="s">
        <v>80</v>
      </c>
      <c r="C52" s="20" t="s">
        <v>81</v>
      </c>
      <c r="D52" s="2">
        <v>11075.7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400</v>
      </c>
      <c r="M52" s="2">
        <v>0</v>
      </c>
      <c r="N52" s="2">
        <v>0</v>
      </c>
      <c r="O52" s="2">
        <v>801</v>
      </c>
      <c r="P52" s="2">
        <v>539</v>
      </c>
      <c r="Q52" s="2">
        <v>283.39999999999998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13099.1</v>
      </c>
      <c r="X52" s="2">
        <v>0</v>
      </c>
      <c r="Y52" s="2">
        <v>984.13</v>
      </c>
      <c r="Z52" s="2">
        <v>0</v>
      </c>
      <c r="AA52" s="2">
        <v>1379.42</v>
      </c>
      <c r="AB52" s="2">
        <v>1379.42</v>
      </c>
      <c r="AC52" s="2">
        <v>110.76</v>
      </c>
      <c r="AD52" s="2">
        <v>0</v>
      </c>
      <c r="AE52" s="2">
        <v>0</v>
      </c>
      <c r="AF52" s="2">
        <v>1273.7</v>
      </c>
      <c r="AG52" s="2">
        <v>2000</v>
      </c>
      <c r="AH52" s="2">
        <v>0</v>
      </c>
      <c r="AI52" s="2">
        <v>0</v>
      </c>
      <c r="AJ52" s="2">
        <v>0</v>
      </c>
      <c r="AK52" s="2">
        <v>0</v>
      </c>
      <c r="AL52" s="2">
        <v>0.09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5748.1</v>
      </c>
      <c r="AT52" s="2">
        <v>7351</v>
      </c>
      <c r="AU52" s="2">
        <v>755.66</v>
      </c>
      <c r="AV52" s="2">
        <v>246.4</v>
      </c>
      <c r="AW52" s="2">
        <v>0</v>
      </c>
      <c r="AX52" s="2">
        <v>1359.34</v>
      </c>
      <c r="AY52" s="2">
        <v>0</v>
      </c>
      <c r="AZ52" s="2">
        <v>1605.74</v>
      </c>
    </row>
    <row r="53" spans="1:52" x14ac:dyDescent="0.25">
      <c r="B53" s="4" t="s">
        <v>82</v>
      </c>
      <c r="C53" s="20" t="s">
        <v>83</v>
      </c>
      <c r="D53" s="2">
        <v>11075.7</v>
      </c>
      <c r="E53" s="2">
        <v>0</v>
      </c>
      <c r="F53" s="2">
        <v>3480.94</v>
      </c>
      <c r="G53" s="2">
        <v>0</v>
      </c>
      <c r="H53" s="2">
        <v>0</v>
      </c>
      <c r="I53" s="2">
        <v>1107.57</v>
      </c>
      <c r="J53" s="2">
        <v>0</v>
      </c>
      <c r="K53" s="2">
        <v>0</v>
      </c>
      <c r="L53" s="2">
        <v>400</v>
      </c>
      <c r="M53" s="2">
        <v>0</v>
      </c>
      <c r="N53" s="2">
        <v>0</v>
      </c>
      <c r="O53" s="2">
        <v>801</v>
      </c>
      <c r="P53" s="2">
        <v>539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17404.21</v>
      </c>
      <c r="X53" s="2">
        <v>0</v>
      </c>
      <c r="Y53" s="2">
        <v>988.58</v>
      </c>
      <c r="Z53" s="2">
        <v>0</v>
      </c>
      <c r="AA53" s="2">
        <v>2069.81</v>
      </c>
      <c r="AB53" s="2">
        <v>2069.81</v>
      </c>
      <c r="AC53" s="2">
        <v>110.76</v>
      </c>
      <c r="AD53" s="2">
        <v>0</v>
      </c>
      <c r="AE53" s="2">
        <v>0</v>
      </c>
      <c r="AF53" s="2">
        <v>1273.72</v>
      </c>
      <c r="AG53" s="2">
        <v>3904.66</v>
      </c>
      <c r="AH53" s="2">
        <v>0</v>
      </c>
      <c r="AI53" s="2">
        <v>0</v>
      </c>
      <c r="AJ53" s="2">
        <v>0</v>
      </c>
      <c r="AK53" s="2">
        <v>0</v>
      </c>
      <c r="AL53" s="2">
        <v>0.2</v>
      </c>
      <c r="AM53" s="2">
        <v>0</v>
      </c>
      <c r="AN53" s="2">
        <v>0</v>
      </c>
      <c r="AO53" s="2">
        <v>828.48</v>
      </c>
      <c r="AP53" s="2">
        <v>0</v>
      </c>
      <c r="AQ53" s="2">
        <v>0</v>
      </c>
      <c r="AR53" s="2">
        <v>0</v>
      </c>
      <c r="AS53" s="2">
        <v>9176.2099999999991</v>
      </c>
      <c r="AT53" s="2">
        <v>8228</v>
      </c>
      <c r="AU53" s="2">
        <v>826.13</v>
      </c>
      <c r="AV53" s="2">
        <v>295.85000000000002</v>
      </c>
      <c r="AW53" s="2">
        <v>0</v>
      </c>
      <c r="AX53" s="2">
        <v>1550.97</v>
      </c>
      <c r="AY53" s="2">
        <v>0</v>
      </c>
      <c r="AZ53" s="2">
        <v>1846.82</v>
      </c>
    </row>
    <row r="54" spans="1:52" x14ac:dyDescent="0.25">
      <c r="B54" s="4" t="s">
        <v>84</v>
      </c>
      <c r="C54" s="20" t="s">
        <v>85</v>
      </c>
      <c r="D54" s="2">
        <v>11075.7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801</v>
      </c>
      <c r="P54" s="2">
        <v>539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12404.27</v>
      </c>
      <c r="X54" s="2">
        <v>0</v>
      </c>
      <c r="Y54" s="2">
        <v>0</v>
      </c>
      <c r="Z54" s="2">
        <v>0</v>
      </c>
      <c r="AA54" s="2">
        <v>1254.9100000000001</v>
      </c>
      <c r="AB54" s="2">
        <v>1254.9100000000001</v>
      </c>
      <c r="AC54" s="2">
        <v>111.52</v>
      </c>
      <c r="AD54" s="45">
        <v>-458.26</v>
      </c>
      <c r="AE54" s="2">
        <v>0</v>
      </c>
      <c r="AF54" s="2">
        <v>1273.7</v>
      </c>
      <c r="AG54" s="2">
        <v>0</v>
      </c>
      <c r="AH54" s="2">
        <v>0</v>
      </c>
      <c r="AI54" s="2">
        <v>3744.44</v>
      </c>
      <c r="AJ54" s="2">
        <v>0</v>
      </c>
      <c r="AK54" s="2">
        <v>0</v>
      </c>
      <c r="AL54" s="45">
        <v>-0.04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5926.27</v>
      </c>
      <c r="AT54" s="2">
        <v>6478</v>
      </c>
      <c r="AU54" s="2">
        <v>755.66</v>
      </c>
      <c r="AV54" s="2">
        <v>246.4</v>
      </c>
      <c r="AW54" s="2">
        <v>0</v>
      </c>
      <c r="AX54" s="2">
        <v>1359.34</v>
      </c>
      <c r="AY54" s="2">
        <v>0</v>
      </c>
      <c r="AZ54" s="2">
        <v>1605.74</v>
      </c>
    </row>
    <row r="55" spans="1:52" x14ac:dyDescent="0.25">
      <c r="B55" s="4" t="s">
        <v>86</v>
      </c>
      <c r="C55" s="20" t="s">
        <v>87</v>
      </c>
      <c r="D55" s="2">
        <v>13155.9</v>
      </c>
      <c r="E55" s="2">
        <v>0</v>
      </c>
      <c r="F55" s="2">
        <v>0</v>
      </c>
      <c r="G55" s="2">
        <v>0</v>
      </c>
      <c r="H55" s="2">
        <v>0</v>
      </c>
      <c r="I55" s="2">
        <v>438.53</v>
      </c>
      <c r="J55" s="2">
        <v>0</v>
      </c>
      <c r="K55" s="2">
        <v>0</v>
      </c>
      <c r="L55" s="2">
        <v>200</v>
      </c>
      <c r="M55" s="2">
        <v>0</v>
      </c>
      <c r="N55" s="2">
        <v>0</v>
      </c>
      <c r="O55" s="2">
        <v>926</v>
      </c>
      <c r="P55" s="2">
        <v>630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14911.9</v>
      </c>
      <c r="X55" s="2">
        <v>0</v>
      </c>
      <c r="Y55" s="2">
        <v>0</v>
      </c>
      <c r="Z55" s="2">
        <v>0</v>
      </c>
      <c r="AA55" s="2">
        <v>1716.14</v>
      </c>
      <c r="AB55" s="2">
        <v>1716.14</v>
      </c>
      <c r="AC55" s="2">
        <v>0</v>
      </c>
      <c r="AD55" s="45">
        <v>-813.29</v>
      </c>
      <c r="AE55" s="2">
        <v>0</v>
      </c>
      <c r="AF55" s="2">
        <v>1512.92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0.13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2415.9</v>
      </c>
      <c r="AT55" s="2">
        <v>12496</v>
      </c>
      <c r="AU55" s="2">
        <v>821.61</v>
      </c>
      <c r="AV55" s="2">
        <v>282.23</v>
      </c>
      <c r="AW55" s="2">
        <v>0</v>
      </c>
      <c r="AX55" s="2">
        <v>1513.06</v>
      </c>
      <c r="AY55" s="2">
        <v>0</v>
      </c>
      <c r="AZ55" s="2">
        <v>1795.29</v>
      </c>
    </row>
    <row r="56" spans="1:52" x14ac:dyDescent="0.25">
      <c r="B56" s="4" t="s">
        <v>88</v>
      </c>
      <c r="C56" s="20" t="s">
        <v>89</v>
      </c>
      <c r="D56" s="2">
        <v>11075.7</v>
      </c>
      <c r="E56" s="2">
        <v>0</v>
      </c>
      <c r="F56" s="2">
        <v>0</v>
      </c>
      <c r="G56" s="2">
        <v>0</v>
      </c>
      <c r="H56" s="2">
        <v>0</v>
      </c>
      <c r="I56" s="2">
        <v>738.38</v>
      </c>
      <c r="J56" s="2">
        <v>0</v>
      </c>
      <c r="K56" s="2">
        <v>0</v>
      </c>
      <c r="L56" s="2">
        <v>400</v>
      </c>
      <c r="M56" s="2">
        <v>0</v>
      </c>
      <c r="N56" s="2">
        <v>0</v>
      </c>
      <c r="O56" s="2">
        <v>801</v>
      </c>
      <c r="P56" s="2">
        <v>539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13554.08</v>
      </c>
      <c r="X56" s="2">
        <v>0</v>
      </c>
      <c r="Y56" s="2">
        <v>990.68</v>
      </c>
      <c r="Z56" s="2">
        <v>0</v>
      </c>
      <c r="AA56" s="2">
        <v>1400.79</v>
      </c>
      <c r="AB56" s="2">
        <v>1400.79</v>
      </c>
      <c r="AC56" s="2">
        <v>111.52</v>
      </c>
      <c r="AD56" s="2">
        <v>0</v>
      </c>
      <c r="AE56" s="2">
        <v>0</v>
      </c>
      <c r="AF56" s="2">
        <v>1273.7</v>
      </c>
      <c r="AG56" s="2">
        <v>1489.7</v>
      </c>
      <c r="AH56" s="2">
        <v>0</v>
      </c>
      <c r="AI56" s="2">
        <v>0</v>
      </c>
      <c r="AJ56" s="2">
        <v>0</v>
      </c>
      <c r="AK56" s="2">
        <v>0</v>
      </c>
      <c r="AL56" s="2">
        <v>0.19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5266.58</v>
      </c>
      <c r="AT56" s="2">
        <v>8287.5</v>
      </c>
      <c r="AU56" s="2">
        <v>822.21</v>
      </c>
      <c r="AV56" s="2">
        <v>293.10000000000002</v>
      </c>
      <c r="AW56" s="2">
        <v>0</v>
      </c>
      <c r="AX56" s="2">
        <v>1540.3</v>
      </c>
      <c r="AY56" s="2">
        <v>0</v>
      </c>
      <c r="AZ56" s="2">
        <v>1833.4</v>
      </c>
    </row>
    <row r="57" spans="1:52" x14ac:dyDescent="0.25">
      <c r="B57" s="4" t="s">
        <v>90</v>
      </c>
      <c r="C57" s="20" t="s">
        <v>91</v>
      </c>
      <c r="D57" s="2">
        <v>11496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820</v>
      </c>
      <c r="P57" s="2">
        <v>510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12826</v>
      </c>
      <c r="X57" s="2">
        <v>0</v>
      </c>
      <c r="Y57" s="2">
        <v>817.84</v>
      </c>
      <c r="Z57" s="2">
        <v>0</v>
      </c>
      <c r="AA57" s="2">
        <v>1330.48</v>
      </c>
      <c r="AB57" s="2">
        <v>1330.48</v>
      </c>
      <c r="AC57" s="2">
        <v>0</v>
      </c>
      <c r="AD57" s="2">
        <v>0</v>
      </c>
      <c r="AE57" s="2">
        <v>0</v>
      </c>
      <c r="AF57" s="2">
        <v>1322.04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0.14000000000000001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3470.5</v>
      </c>
      <c r="AT57" s="2">
        <v>9355.5</v>
      </c>
      <c r="AU57" s="2">
        <v>825.22</v>
      </c>
      <c r="AV57" s="2">
        <v>295.20999999999998</v>
      </c>
      <c r="AW57" s="2">
        <v>0</v>
      </c>
      <c r="AX57" s="2">
        <v>1548.48</v>
      </c>
      <c r="AY57" s="2">
        <v>0</v>
      </c>
      <c r="AZ57" s="2">
        <v>1843.69</v>
      </c>
    </row>
    <row r="58" spans="1:52" x14ac:dyDescent="0.25">
      <c r="B58" s="4" t="s">
        <v>92</v>
      </c>
      <c r="C58" s="20" t="s">
        <v>93</v>
      </c>
      <c r="D58" s="2">
        <v>12657.9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200</v>
      </c>
      <c r="M58" s="2">
        <v>0</v>
      </c>
      <c r="N58" s="2">
        <v>0</v>
      </c>
      <c r="O58" s="2">
        <v>915</v>
      </c>
      <c r="P58" s="2">
        <v>616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14388.9</v>
      </c>
      <c r="X58" s="2">
        <v>0</v>
      </c>
      <c r="Y58" s="2">
        <v>655.22</v>
      </c>
      <c r="Z58" s="2">
        <v>0</v>
      </c>
      <c r="AA58" s="2">
        <v>1651.26</v>
      </c>
      <c r="AB58" s="2">
        <v>1651.26</v>
      </c>
      <c r="AC58" s="2">
        <v>126.58</v>
      </c>
      <c r="AD58" s="2">
        <v>0</v>
      </c>
      <c r="AE58" s="2">
        <v>0</v>
      </c>
      <c r="AF58" s="2">
        <v>1455.66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45">
        <v>-0.32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3888.4</v>
      </c>
      <c r="AT58" s="2">
        <v>10500.5</v>
      </c>
      <c r="AU58" s="2">
        <v>805.82</v>
      </c>
      <c r="AV58" s="2">
        <v>281.60000000000002</v>
      </c>
      <c r="AW58" s="2">
        <v>0</v>
      </c>
      <c r="AX58" s="2">
        <v>1495.74</v>
      </c>
      <c r="AY58" s="2">
        <v>0</v>
      </c>
      <c r="AZ58" s="2">
        <v>1777.34</v>
      </c>
    </row>
    <row r="59" spans="1:52" x14ac:dyDescent="0.25">
      <c r="B59" s="4" t="s">
        <v>94</v>
      </c>
      <c r="C59" s="20" t="s">
        <v>95</v>
      </c>
      <c r="D59" s="2">
        <v>15333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200</v>
      </c>
      <c r="M59" s="2">
        <v>0</v>
      </c>
      <c r="N59" s="2">
        <v>0</v>
      </c>
      <c r="O59" s="2">
        <v>1093</v>
      </c>
      <c r="P59" s="2">
        <v>679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17305</v>
      </c>
      <c r="X59" s="2">
        <v>0</v>
      </c>
      <c r="Y59" s="2">
        <v>0</v>
      </c>
      <c r="Z59" s="2">
        <v>0</v>
      </c>
      <c r="AA59" s="2">
        <v>2274.14</v>
      </c>
      <c r="AB59" s="2">
        <v>2274.14</v>
      </c>
      <c r="AC59" s="2">
        <v>0</v>
      </c>
      <c r="AD59" s="2">
        <v>0</v>
      </c>
      <c r="AE59" s="2">
        <v>0</v>
      </c>
      <c r="AF59" s="2">
        <v>1763.3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0.06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4037.5</v>
      </c>
      <c r="AT59" s="2">
        <v>13267.5</v>
      </c>
      <c r="AU59" s="2">
        <v>890.63</v>
      </c>
      <c r="AV59" s="2">
        <v>341.11</v>
      </c>
      <c r="AW59" s="2">
        <v>0</v>
      </c>
      <c r="AX59" s="2">
        <v>1726.36</v>
      </c>
      <c r="AY59" s="2">
        <v>0</v>
      </c>
      <c r="AZ59" s="2">
        <v>2067.4699999999998</v>
      </c>
    </row>
    <row r="60" spans="1:52" x14ac:dyDescent="0.25">
      <c r="B60" s="4" t="s">
        <v>96</v>
      </c>
      <c r="C60" s="20" t="s">
        <v>97</v>
      </c>
      <c r="D60" s="2">
        <v>15333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200</v>
      </c>
      <c r="M60" s="2">
        <v>0</v>
      </c>
      <c r="N60" s="2">
        <v>0</v>
      </c>
      <c r="O60" s="2">
        <v>1093</v>
      </c>
      <c r="P60" s="2">
        <v>679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17305</v>
      </c>
      <c r="X60" s="2">
        <v>0</v>
      </c>
      <c r="Y60" s="2">
        <v>0</v>
      </c>
      <c r="Z60" s="2">
        <v>0</v>
      </c>
      <c r="AA60" s="2">
        <v>2274.14</v>
      </c>
      <c r="AB60" s="2">
        <v>2274.14</v>
      </c>
      <c r="AC60" s="2">
        <v>0</v>
      </c>
      <c r="AD60" s="2">
        <v>0</v>
      </c>
      <c r="AE60" s="2">
        <v>0</v>
      </c>
      <c r="AF60" s="2">
        <v>1763.3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45">
        <v>-0.44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4037</v>
      </c>
      <c r="AT60" s="2">
        <v>13268</v>
      </c>
      <c r="AU60" s="2">
        <v>890.63</v>
      </c>
      <c r="AV60" s="2">
        <v>341.11</v>
      </c>
      <c r="AW60" s="2">
        <v>0</v>
      </c>
      <c r="AX60" s="2">
        <v>1726.36</v>
      </c>
      <c r="AY60" s="2">
        <v>0</v>
      </c>
      <c r="AZ60" s="2">
        <v>2067.4699999999998</v>
      </c>
    </row>
    <row r="61" spans="1:52" x14ac:dyDescent="0.25">
      <c r="A61" s="26"/>
      <c r="B61" s="11" t="s">
        <v>538</v>
      </c>
      <c r="C61" s="26"/>
      <c r="D61" s="26" t="s">
        <v>39</v>
      </c>
      <c r="E61" s="26" t="s">
        <v>39</v>
      </c>
      <c r="F61" s="26" t="s">
        <v>39</v>
      </c>
      <c r="G61" s="26" t="s">
        <v>39</v>
      </c>
      <c r="H61" s="26" t="s">
        <v>39</v>
      </c>
      <c r="I61" s="26" t="s">
        <v>39</v>
      </c>
      <c r="J61" s="26" t="s">
        <v>39</v>
      </c>
      <c r="K61" s="26" t="s">
        <v>39</v>
      </c>
      <c r="L61" s="26" t="s">
        <v>39</v>
      </c>
      <c r="M61" s="26" t="s">
        <v>39</v>
      </c>
      <c r="N61" s="26" t="s">
        <v>39</v>
      </c>
      <c r="O61" s="26" t="s">
        <v>39</v>
      </c>
      <c r="P61" s="26" t="s">
        <v>39</v>
      </c>
      <c r="Q61" s="26" t="s">
        <v>39</v>
      </c>
      <c r="R61" s="26" t="s">
        <v>39</v>
      </c>
      <c r="S61" s="26" t="s">
        <v>39</v>
      </c>
      <c r="T61" s="26" t="s">
        <v>39</v>
      </c>
      <c r="U61" s="26" t="s">
        <v>39</v>
      </c>
      <c r="V61" s="26" t="s">
        <v>39</v>
      </c>
      <c r="W61" s="26" t="s">
        <v>39</v>
      </c>
      <c r="X61" s="26" t="s">
        <v>39</v>
      </c>
      <c r="Y61" s="26" t="s">
        <v>39</v>
      </c>
      <c r="Z61" s="26" t="s">
        <v>39</v>
      </c>
      <c r="AA61" s="26" t="s">
        <v>39</v>
      </c>
      <c r="AB61" s="26" t="s">
        <v>39</v>
      </c>
      <c r="AC61" s="26" t="s">
        <v>39</v>
      </c>
      <c r="AD61" s="26" t="s">
        <v>39</v>
      </c>
      <c r="AE61" s="26" t="s">
        <v>39</v>
      </c>
      <c r="AF61" s="26" t="s">
        <v>39</v>
      </c>
      <c r="AG61" s="26" t="s">
        <v>39</v>
      </c>
      <c r="AH61" s="26" t="s">
        <v>39</v>
      </c>
      <c r="AI61" s="26" t="s">
        <v>39</v>
      </c>
      <c r="AJ61" s="26" t="s">
        <v>39</v>
      </c>
      <c r="AK61" s="26" t="s">
        <v>39</v>
      </c>
      <c r="AL61" s="26" t="s">
        <v>39</v>
      </c>
      <c r="AM61" s="26" t="s">
        <v>39</v>
      </c>
      <c r="AN61" s="26" t="s">
        <v>39</v>
      </c>
      <c r="AO61" s="26" t="s">
        <v>39</v>
      </c>
      <c r="AP61" s="26" t="s">
        <v>39</v>
      </c>
      <c r="AQ61" s="26" t="s">
        <v>39</v>
      </c>
      <c r="AR61" s="26" t="s">
        <v>39</v>
      </c>
      <c r="AS61" s="26" t="s">
        <v>39</v>
      </c>
      <c r="AT61" s="26" t="s">
        <v>39</v>
      </c>
      <c r="AU61" s="26" t="s">
        <v>39</v>
      </c>
      <c r="AV61" s="26" t="s">
        <v>39</v>
      </c>
      <c r="AW61" s="26" t="s">
        <v>39</v>
      </c>
      <c r="AX61" s="26" t="s">
        <v>39</v>
      </c>
      <c r="AY61" s="26" t="s">
        <v>39</v>
      </c>
      <c r="AZ61" s="26" t="s">
        <v>39</v>
      </c>
    </row>
    <row r="62" spans="1:52" x14ac:dyDescent="0.25">
      <c r="D62" s="15"/>
      <c r="E62" s="15">
        <v>0</v>
      </c>
      <c r="F62" s="15">
        <v>7913.91</v>
      </c>
      <c r="G62" s="15">
        <v>0</v>
      </c>
      <c r="H62" s="15">
        <v>5784.14</v>
      </c>
      <c r="I62" s="15">
        <v>10294.209999999999</v>
      </c>
      <c r="J62" s="15">
        <v>0</v>
      </c>
      <c r="K62" s="15">
        <v>0</v>
      </c>
      <c r="L62" s="15">
        <v>4600</v>
      </c>
      <c r="M62" s="15">
        <v>0</v>
      </c>
      <c r="N62" s="15">
        <v>0</v>
      </c>
      <c r="O62" s="15">
        <v>20501.5</v>
      </c>
      <c r="P62" s="15">
        <v>13140.64</v>
      </c>
      <c r="Q62" s="15">
        <v>8502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353466.47</v>
      </c>
      <c r="X62" s="15">
        <v>0</v>
      </c>
      <c r="Y62" s="15">
        <v>14305.35</v>
      </c>
      <c r="Z62" s="15">
        <v>0</v>
      </c>
      <c r="AA62" s="15">
        <v>39222.47</v>
      </c>
      <c r="AB62" s="15">
        <v>39222.47</v>
      </c>
      <c r="AC62" s="15">
        <v>1979.84</v>
      </c>
      <c r="AD62" s="46">
        <v>-1627.97</v>
      </c>
      <c r="AE62" s="15">
        <v>531.22</v>
      </c>
      <c r="AF62" s="15">
        <v>33279.22</v>
      </c>
      <c r="AG62" s="15">
        <v>55621.440000000002</v>
      </c>
      <c r="AH62" s="15">
        <v>6629.54</v>
      </c>
      <c r="AI62" s="15">
        <v>3744.44</v>
      </c>
      <c r="AJ62" s="15">
        <v>200</v>
      </c>
      <c r="AK62" s="15">
        <v>7283.42</v>
      </c>
      <c r="AL62" s="46">
        <v>0</v>
      </c>
      <c r="AM62" s="15">
        <v>0</v>
      </c>
      <c r="AN62" s="15">
        <v>0</v>
      </c>
      <c r="AO62" s="15">
        <v>7636</v>
      </c>
      <c r="AP62" s="15">
        <v>0</v>
      </c>
      <c r="AQ62" s="15">
        <v>0</v>
      </c>
      <c r="AR62" s="15">
        <v>0</v>
      </c>
      <c r="AS62" s="15">
        <v>168804.97</v>
      </c>
      <c r="AT62" s="15">
        <v>184661.5</v>
      </c>
      <c r="AU62" s="15">
        <v>19463.72</v>
      </c>
      <c r="AV62" s="15">
        <v>6821.21</v>
      </c>
      <c r="AW62" s="15">
        <v>0</v>
      </c>
      <c r="AX62" s="15">
        <v>35837.919999999998</v>
      </c>
      <c r="AY62" s="15">
        <v>0</v>
      </c>
      <c r="AZ62" s="15">
        <v>42659.13</v>
      </c>
    </row>
    <row r="64" spans="1:52" x14ac:dyDescent="0.25">
      <c r="B64" s="10" t="s">
        <v>100</v>
      </c>
    </row>
    <row r="65" spans="1:52" x14ac:dyDescent="0.25">
      <c r="A65" s="4"/>
      <c r="B65" s="4" t="s">
        <v>103</v>
      </c>
      <c r="C65" s="20" t="s">
        <v>104</v>
      </c>
      <c r="D65" s="2">
        <v>15276.9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400</v>
      </c>
      <c r="M65" s="2">
        <v>0</v>
      </c>
      <c r="N65" s="2">
        <v>0</v>
      </c>
      <c r="O65" s="2">
        <v>1130</v>
      </c>
      <c r="P65" s="2">
        <v>770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17576.900000000001</v>
      </c>
      <c r="X65" s="2">
        <v>0</v>
      </c>
      <c r="Y65" s="2">
        <v>1141.75</v>
      </c>
      <c r="Z65" s="2">
        <v>0</v>
      </c>
      <c r="AA65" s="2">
        <v>2332.2199999999998</v>
      </c>
      <c r="AB65" s="2">
        <v>2332.2199999999998</v>
      </c>
      <c r="AC65" s="2">
        <v>0</v>
      </c>
      <c r="AD65" s="2">
        <v>0</v>
      </c>
      <c r="AE65" s="2">
        <v>0</v>
      </c>
      <c r="AF65" s="2">
        <v>1756.84</v>
      </c>
      <c r="AG65" s="2">
        <v>7340</v>
      </c>
      <c r="AH65" s="2">
        <v>0</v>
      </c>
      <c r="AI65" s="2">
        <v>0</v>
      </c>
      <c r="AJ65" s="2">
        <v>0</v>
      </c>
      <c r="AK65" s="2">
        <v>0</v>
      </c>
      <c r="AL65" s="2">
        <v>0.09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12570.9</v>
      </c>
      <c r="AT65" s="2">
        <v>5006</v>
      </c>
      <c r="AU65" s="2">
        <v>888.85</v>
      </c>
      <c r="AV65" s="2">
        <v>339.86</v>
      </c>
      <c r="AW65" s="2">
        <v>0</v>
      </c>
      <c r="AX65" s="2">
        <v>1721.52</v>
      </c>
      <c r="AY65" s="2">
        <v>0</v>
      </c>
      <c r="AZ65" s="2">
        <v>2061.38</v>
      </c>
    </row>
    <row r="66" spans="1:52" x14ac:dyDescent="0.25">
      <c r="A66" s="4"/>
      <c r="B66" s="4" t="s">
        <v>105</v>
      </c>
      <c r="C66" s="20" t="s">
        <v>106</v>
      </c>
      <c r="D66" s="2">
        <v>11499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820</v>
      </c>
      <c r="P66" s="2">
        <v>510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12829</v>
      </c>
      <c r="X66" s="2">
        <v>0</v>
      </c>
      <c r="Y66" s="2">
        <v>149.49</v>
      </c>
      <c r="Z66" s="2">
        <v>0</v>
      </c>
      <c r="AA66" s="2">
        <v>1331.02</v>
      </c>
      <c r="AB66" s="2">
        <v>1331.02</v>
      </c>
      <c r="AC66" s="2">
        <v>0</v>
      </c>
      <c r="AD66" s="2">
        <v>0</v>
      </c>
      <c r="AE66" s="2">
        <v>0</v>
      </c>
      <c r="AF66" s="2">
        <v>1322.38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0.11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2803</v>
      </c>
      <c r="AT66" s="2">
        <v>10026</v>
      </c>
      <c r="AU66" s="2">
        <v>822.66</v>
      </c>
      <c r="AV66" s="2">
        <v>293.42</v>
      </c>
      <c r="AW66" s="2">
        <v>0</v>
      </c>
      <c r="AX66" s="2">
        <v>1541.53</v>
      </c>
      <c r="AY66" s="2">
        <v>0</v>
      </c>
      <c r="AZ66" s="2">
        <v>1834.95</v>
      </c>
    </row>
    <row r="67" spans="1:52" x14ac:dyDescent="0.25">
      <c r="A67" s="4"/>
      <c r="B67" s="4" t="s">
        <v>107</v>
      </c>
      <c r="C67" s="20" t="s">
        <v>108</v>
      </c>
      <c r="D67" s="2">
        <v>16246.2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400</v>
      </c>
      <c r="M67" s="2">
        <v>0</v>
      </c>
      <c r="N67" s="2">
        <v>0</v>
      </c>
      <c r="O67" s="2">
        <v>1128</v>
      </c>
      <c r="P67" s="2">
        <v>703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18477.2</v>
      </c>
      <c r="X67" s="2">
        <v>0</v>
      </c>
      <c r="Y67" s="2">
        <v>0</v>
      </c>
      <c r="Z67" s="2">
        <v>0</v>
      </c>
      <c r="AA67" s="2">
        <v>2524.52</v>
      </c>
      <c r="AB67" s="2">
        <v>2524.52</v>
      </c>
      <c r="AC67" s="2">
        <v>0</v>
      </c>
      <c r="AD67" s="2">
        <v>0</v>
      </c>
      <c r="AE67" s="2">
        <v>0</v>
      </c>
      <c r="AF67" s="2">
        <v>1868.32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0.06</v>
      </c>
      <c r="AM67" s="2">
        <v>0</v>
      </c>
      <c r="AN67" s="2">
        <v>0</v>
      </c>
      <c r="AO67" s="2">
        <v>1553.8</v>
      </c>
      <c r="AP67" s="2">
        <v>0</v>
      </c>
      <c r="AQ67" s="2">
        <v>0</v>
      </c>
      <c r="AR67" s="2">
        <v>0</v>
      </c>
      <c r="AS67" s="2">
        <v>5946.7</v>
      </c>
      <c r="AT67" s="2">
        <v>12530.5</v>
      </c>
      <c r="AU67" s="2">
        <v>951.43</v>
      </c>
      <c r="AV67" s="2">
        <v>383.78</v>
      </c>
      <c r="AW67" s="2">
        <v>0</v>
      </c>
      <c r="AX67" s="2">
        <v>1891.69</v>
      </c>
      <c r="AY67" s="2">
        <v>0</v>
      </c>
      <c r="AZ67" s="2">
        <v>2275.4699999999998</v>
      </c>
    </row>
    <row r="68" spans="1:52" x14ac:dyDescent="0.25">
      <c r="A68" s="4"/>
      <c r="B68" s="4" t="s">
        <v>109</v>
      </c>
      <c r="C68" s="20" t="s">
        <v>110</v>
      </c>
      <c r="D68" s="2">
        <v>14286.9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200</v>
      </c>
      <c r="M68" s="2">
        <v>0</v>
      </c>
      <c r="N68" s="2">
        <v>0</v>
      </c>
      <c r="O68" s="2">
        <v>957</v>
      </c>
      <c r="P68" s="2">
        <v>881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16324.9</v>
      </c>
      <c r="X68" s="2">
        <v>0</v>
      </c>
      <c r="Y68" s="2">
        <v>0</v>
      </c>
      <c r="Z68" s="2">
        <v>0</v>
      </c>
      <c r="AA68" s="2">
        <v>2064.8000000000002</v>
      </c>
      <c r="AB68" s="2">
        <v>2064.8000000000002</v>
      </c>
      <c r="AC68" s="2">
        <v>0</v>
      </c>
      <c r="AD68" s="2">
        <v>0</v>
      </c>
      <c r="AE68" s="2">
        <v>0</v>
      </c>
      <c r="AF68" s="2">
        <v>1643</v>
      </c>
      <c r="AG68" s="2">
        <v>2722</v>
      </c>
      <c r="AH68" s="2">
        <v>0</v>
      </c>
      <c r="AI68" s="2">
        <v>0</v>
      </c>
      <c r="AJ68" s="2">
        <v>0</v>
      </c>
      <c r="AK68" s="2">
        <v>0</v>
      </c>
      <c r="AL68" s="2">
        <v>0.36</v>
      </c>
      <c r="AM68" s="2">
        <v>0</v>
      </c>
      <c r="AN68" s="2">
        <v>0</v>
      </c>
      <c r="AO68" s="2">
        <v>2230.2399999999998</v>
      </c>
      <c r="AP68" s="2">
        <v>0</v>
      </c>
      <c r="AQ68" s="2">
        <v>0</v>
      </c>
      <c r="AR68" s="2">
        <v>0</v>
      </c>
      <c r="AS68" s="2">
        <v>8660.4</v>
      </c>
      <c r="AT68" s="2">
        <v>7664.5</v>
      </c>
      <c r="AU68" s="2">
        <v>857.46</v>
      </c>
      <c r="AV68" s="2">
        <v>317.83999999999997</v>
      </c>
      <c r="AW68" s="2">
        <v>0</v>
      </c>
      <c r="AX68" s="2">
        <v>1636.17</v>
      </c>
      <c r="AY68" s="2">
        <v>0</v>
      </c>
      <c r="AZ68" s="2">
        <v>1954.01</v>
      </c>
    </row>
    <row r="69" spans="1:52" x14ac:dyDescent="0.25">
      <c r="A69" s="4"/>
      <c r="B69" s="4" t="s">
        <v>558</v>
      </c>
      <c r="C69" s="20" t="s">
        <v>559</v>
      </c>
      <c r="D69" s="2">
        <v>27627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1465</v>
      </c>
      <c r="P69" s="2">
        <v>987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30079</v>
      </c>
      <c r="X69" s="2">
        <v>0</v>
      </c>
      <c r="Y69" s="2">
        <v>0</v>
      </c>
      <c r="Z69" s="2">
        <v>0</v>
      </c>
      <c r="AA69" s="2">
        <v>5077.1000000000004</v>
      </c>
      <c r="AB69" s="2">
        <v>5077.1000000000004</v>
      </c>
      <c r="AC69" s="2">
        <v>0</v>
      </c>
      <c r="AD69" s="2">
        <v>0</v>
      </c>
      <c r="AE69" s="2">
        <v>0</v>
      </c>
      <c r="AF69" s="2">
        <v>3177.1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0.3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8254.5</v>
      </c>
      <c r="AT69" s="2">
        <v>21824.5</v>
      </c>
      <c r="AU69" s="2">
        <v>1318</v>
      </c>
      <c r="AV69" s="2">
        <v>641.02</v>
      </c>
      <c r="AW69" s="2">
        <v>0</v>
      </c>
      <c r="AX69" s="2">
        <v>2888.5</v>
      </c>
      <c r="AY69" s="2">
        <v>0</v>
      </c>
      <c r="AZ69" s="2">
        <v>3529.52</v>
      </c>
    </row>
    <row r="70" spans="1:52" x14ac:dyDescent="0.25">
      <c r="A70" s="4"/>
      <c r="B70" s="4" t="s">
        <v>111</v>
      </c>
      <c r="C70" s="20" t="s">
        <v>112</v>
      </c>
      <c r="D70" s="2">
        <v>14286.9</v>
      </c>
      <c r="E70" s="2">
        <v>0</v>
      </c>
      <c r="F70" s="2">
        <v>952.46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400</v>
      </c>
      <c r="M70" s="2">
        <v>0</v>
      </c>
      <c r="N70" s="2">
        <v>0</v>
      </c>
      <c r="O70" s="2">
        <v>957</v>
      </c>
      <c r="P70" s="2">
        <v>881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17477.36</v>
      </c>
      <c r="X70" s="2">
        <v>0</v>
      </c>
      <c r="Y70" s="2">
        <v>0</v>
      </c>
      <c r="Z70" s="2">
        <v>0</v>
      </c>
      <c r="AA70" s="2">
        <v>2220.73</v>
      </c>
      <c r="AB70" s="2">
        <v>2220.73</v>
      </c>
      <c r="AC70" s="2">
        <v>0</v>
      </c>
      <c r="AD70" s="2">
        <v>0</v>
      </c>
      <c r="AE70" s="2">
        <v>0</v>
      </c>
      <c r="AF70" s="2">
        <v>1643.64</v>
      </c>
      <c r="AG70" s="2">
        <v>914</v>
      </c>
      <c r="AH70" s="2">
        <v>0</v>
      </c>
      <c r="AI70" s="2">
        <v>2551.92</v>
      </c>
      <c r="AJ70" s="2">
        <v>0</v>
      </c>
      <c r="AK70" s="2">
        <v>0</v>
      </c>
      <c r="AL70" s="2">
        <v>0.09</v>
      </c>
      <c r="AM70" s="2">
        <v>0</v>
      </c>
      <c r="AN70" s="2">
        <v>0</v>
      </c>
      <c r="AO70" s="2">
        <v>1889.98</v>
      </c>
      <c r="AP70" s="2">
        <v>0</v>
      </c>
      <c r="AQ70" s="2">
        <v>0</v>
      </c>
      <c r="AR70" s="2">
        <v>0</v>
      </c>
      <c r="AS70" s="2">
        <v>9220.36</v>
      </c>
      <c r="AT70" s="2">
        <v>8257</v>
      </c>
      <c r="AU70" s="2">
        <v>932.87</v>
      </c>
      <c r="AV70" s="2">
        <v>370.76</v>
      </c>
      <c r="AW70" s="2">
        <v>0</v>
      </c>
      <c r="AX70" s="2">
        <v>1841.21</v>
      </c>
      <c r="AY70" s="2">
        <v>0</v>
      </c>
      <c r="AZ70" s="2">
        <v>2211.9699999999998</v>
      </c>
    </row>
    <row r="71" spans="1:52" x14ac:dyDescent="0.25">
      <c r="A71" s="4"/>
      <c r="B71" s="4" t="s">
        <v>29</v>
      </c>
      <c r="C71" s="20" t="s">
        <v>30</v>
      </c>
      <c r="D71" s="2">
        <v>10954.2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802</v>
      </c>
      <c r="P71" s="2">
        <v>482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12493.5</v>
      </c>
      <c r="X71" s="2">
        <v>0</v>
      </c>
      <c r="Y71" s="2">
        <v>0</v>
      </c>
      <c r="Z71" s="2">
        <v>0</v>
      </c>
      <c r="AA71" s="2">
        <v>1270.9000000000001</v>
      </c>
      <c r="AB71" s="2">
        <v>1270.9000000000001</v>
      </c>
      <c r="AC71" s="2">
        <v>0</v>
      </c>
      <c r="AD71" s="2">
        <v>0</v>
      </c>
      <c r="AE71" s="2">
        <v>0</v>
      </c>
      <c r="AF71" s="2">
        <v>1297.2</v>
      </c>
      <c r="AG71" s="2">
        <v>1112</v>
      </c>
      <c r="AH71" s="2">
        <v>0</v>
      </c>
      <c r="AI71" s="2">
        <v>0</v>
      </c>
      <c r="AJ71" s="2">
        <v>0</v>
      </c>
      <c r="AK71" s="2">
        <v>0</v>
      </c>
      <c r="AL71" s="2">
        <v>0.4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3680.5</v>
      </c>
      <c r="AT71" s="2">
        <v>8813</v>
      </c>
      <c r="AU71" s="2">
        <v>762.15</v>
      </c>
      <c r="AV71" s="2">
        <v>250.95</v>
      </c>
      <c r="AW71" s="2">
        <v>0</v>
      </c>
      <c r="AX71" s="2">
        <v>1376.98</v>
      </c>
      <c r="AY71" s="2">
        <v>0</v>
      </c>
      <c r="AZ71" s="2">
        <v>1627.93</v>
      </c>
    </row>
    <row r="72" spans="1:52" x14ac:dyDescent="0.25">
      <c r="A72" s="4"/>
      <c r="B72" s="4" t="s">
        <v>496</v>
      </c>
      <c r="C72" s="20" t="s">
        <v>497</v>
      </c>
      <c r="D72" s="2">
        <v>11668.8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784</v>
      </c>
      <c r="P72" s="2">
        <v>482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12220.2</v>
      </c>
      <c r="X72" s="2">
        <v>0</v>
      </c>
      <c r="Y72" s="2">
        <v>0</v>
      </c>
      <c r="Z72" s="2">
        <v>0</v>
      </c>
      <c r="AA72" s="2">
        <v>1221.92</v>
      </c>
      <c r="AB72" s="2">
        <v>1221.92</v>
      </c>
      <c r="AC72" s="2">
        <v>0</v>
      </c>
      <c r="AD72" s="2">
        <v>0</v>
      </c>
      <c r="AE72" s="2">
        <v>0</v>
      </c>
      <c r="AF72" s="2">
        <v>1259.74</v>
      </c>
      <c r="AG72" s="2">
        <v>1274</v>
      </c>
      <c r="AH72" s="2">
        <v>0</v>
      </c>
      <c r="AI72" s="2">
        <v>0</v>
      </c>
      <c r="AJ72" s="2">
        <v>0</v>
      </c>
      <c r="AK72" s="2">
        <v>0</v>
      </c>
      <c r="AL72" s="2">
        <v>0.04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3755.7</v>
      </c>
      <c r="AT72" s="2">
        <v>8464.5</v>
      </c>
      <c r="AU72" s="2">
        <v>751.8</v>
      </c>
      <c r="AV72" s="2">
        <v>243.69</v>
      </c>
      <c r="AW72" s="2">
        <v>0</v>
      </c>
      <c r="AX72" s="2">
        <v>1348.85</v>
      </c>
      <c r="AY72" s="2">
        <v>0</v>
      </c>
      <c r="AZ72" s="2">
        <v>1592.54</v>
      </c>
    </row>
    <row r="73" spans="1:52" x14ac:dyDescent="0.25">
      <c r="A73" s="4"/>
      <c r="B73" s="4" t="s">
        <v>113</v>
      </c>
      <c r="C73" s="20" t="s">
        <v>114</v>
      </c>
      <c r="D73" s="2">
        <v>10953.9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941</v>
      </c>
      <c r="P73" s="2">
        <v>645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13254.8</v>
      </c>
      <c r="X73" s="2">
        <v>0</v>
      </c>
      <c r="Y73" s="2">
        <v>0</v>
      </c>
      <c r="Z73" s="2">
        <v>0</v>
      </c>
      <c r="AA73" s="2">
        <v>1409.02</v>
      </c>
      <c r="AB73" s="2">
        <v>1409.02</v>
      </c>
      <c r="AC73" s="2">
        <v>0</v>
      </c>
      <c r="AD73" s="2">
        <v>0</v>
      </c>
      <c r="AE73" s="2">
        <v>0</v>
      </c>
      <c r="AF73" s="2">
        <v>1341.92</v>
      </c>
      <c r="AG73" s="2">
        <v>1668</v>
      </c>
      <c r="AH73" s="2">
        <v>0</v>
      </c>
      <c r="AI73" s="2">
        <v>0</v>
      </c>
      <c r="AJ73" s="2">
        <v>0</v>
      </c>
      <c r="AK73" s="2">
        <v>0</v>
      </c>
      <c r="AL73" s="2">
        <v>0.36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4419.3</v>
      </c>
      <c r="AT73" s="2">
        <v>8835.5</v>
      </c>
      <c r="AU73" s="2">
        <v>774.45</v>
      </c>
      <c r="AV73" s="2">
        <v>259.60000000000002</v>
      </c>
      <c r="AW73" s="2">
        <v>0</v>
      </c>
      <c r="AX73" s="2">
        <v>1410.45</v>
      </c>
      <c r="AY73" s="2">
        <v>0</v>
      </c>
      <c r="AZ73" s="2">
        <v>1670.05</v>
      </c>
    </row>
    <row r="74" spans="1:52" x14ac:dyDescent="0.25">
      <c r="A74" s="4"/>
      <c r="B74" s="4" t="s">
        <v>506</v>
      </c>
      <c r="C74" s="20" t="s">
        <v>507</v>
      </c>
      <c r="D74" s="2">
        <v>10953.9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200</v>
      </c>
      <c r="M74" s="2">
        <v>0</v>
      </c>
      <c r="N74" s="2">
        <v>0</v>
      </c>
      <c r="O74" s="2">
        <v>784</v>
      </c>
      <c r="P74" s="2">
        <v>499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12379.85</v>
      </c>
      <c r="X74" s="2">
        <v>0</v>
      </c>
      <c r="Y74" s="2">
        <v>0</v>
      </c>
      <c r="Z74" s="2">
        <v>0</v>
      </c>
      <c r="AA74" s="2">
        <v>1250.53</v>
      </c>
      <c r="AB74" s="2">
        <v>1250.53</v>
      </c>
      <c r="AC74" s="2">
        <v>0</v>
      </c>
      <c r="AD74" s="2">
        <v>0</v>
      </c>
      <c r="AE74" s="2">
        <v>0</v>
      </c>
      <c r="AF74" s="2">
        <v>1259.7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0.12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2510.35</v>
      </c>
      <c r="AT74" s="2">
        <v>9869.5</v>
      </c>
      <c r="AU74" s="2">
        <v>751.8</v>
      </c>
      <c r="AV74" s="2">
        <v>243.69</v>
      </c>
      <c r="AW74" s="2">
        <v>0</v>
      </c>
      <c r="AX74" s="2">
        <v>1348.84</v>
      </c>
      <c r="AY74" s="2">
        <v>0</v>
      </c>
      <c r="AZ74" s="2">
        <v>1592.53</v>
      </c>
    </row>
    <row r="75" spans="1:52" x14ac:dyDescent="0.25">
      <c r="A75" s="4"/>
      <c r="B75" s="11" t="s">
        <v>538</v>
      </c>
      <c r="C75" s="26"/>
      <c r="D75" s="2"/>
      <c r="E75" s="26" t="s">
        <v>39</v>
      </c>
      <c r="F75" s="26" t="s">
        <v>39</v>
      </c>
      <c r="G75" s="26" t="s">
        <v>39</v>
      </c>
      <c r="H75" s="26" t="s">
        <v>39</v>
      </c>
      <c r="I75" s="26" t="s">
        <v>39</v>
      </c>
      <c r="J75" s="26" t="s">
        <v>39</v>
      </c>
      <c r="K75" s="26" t="s">
        <v>39</v>
      </c>
      <c r="L75" s="26" t="s">
        <v>39</v>
      </c>
      <c r="M75" s="26" t="s">
        <v>39</v>
      </c>
      <c r="N75" s="26" t="s">
        <v>39</v>
      </c>
      <c r="O75" s="26" t="s">
        <v>39</v>
      </c>
      <c r="P75" s="26" t="s">
        <v>39</v>
      </c>
      <c r="Q75" s="26" t="s">
        <v>39</v>
      </c>
      <c r="R75" s="26" t="s">
        <v>39</v>
      </c>
      <c r="S75" s="26" t="s">
        <v>39</v>
      </c>
      <c r="T75" s="26" t="s">
        <v>39</v>
      </c>
      <c r="U75" s="26" t="s">
        <v>39</v>
      </c>
      <c r="V75" s="26" t="s">
        <v>39</v>
      </c>
      <c r="W75" s="26" t="s">
        <v>39</v>
      </c>
      <c r="X75" s="26" t="s">
        <v>39</v>
      </c>
      <c r="Y75" s="26" t="s">
        <v>39</v>
      </c>
      <c r="Z75" s="26" t="s">
        <v>39</v>
      </c>
      <c r="AA75" s="26" t="s">
        <v>39</v>
      </c>
      <c r="AB75" s="26" t="s">
        <v>39</v>
      </c>
      <c r="AC75" s="26" t="s">
        <v>39</v>
      </c>
      <c r="AD75" s="26" t="s">
        <v>39</v>
      </c>
      <c r="AE75" s="26" t="s">
        <v>39</v>
      </c>
      <c r="AF75" s="26" t="s">
        <v>39</v>
      </c>
      <c r="AG75" s="26" t="s">
        <v>39</v>
      </c>
      <c r="AH75" s="26" t="s">
        <v>39</v>
      </c>
      <c r="AI75" s="26" t="s">
        <v>39</v>
      </c>
      <c r="AJ75" s="26" t="s">
        <v>39</v>
      </c>
      <c r="AK75" s="26" t="s">
        <v>39</v>
      </c>
      <c r="AL75" s="26" t="s">
        <v>39</v>
      </c>
      <c r="AM75" s="26" t="s">
        <v>39</v>
      </c>
      <c r="AN75" s="26" t="s">
        <v>39</v>
      </c>
      <c r="AO75" s="26" t="s">
        <v>39</v>
      </c>
      <c r="AP75" s="26" t="s">
        <v>39</v>
      </c>
      <c r="AQ75" s="26" t="s">
        <v>39</v>
      </c>
      <c r="AR75" s="26" t="s">
        <v>39</v>
      </c>
      <c r="AS75" s="26" t="s">
        <v>39</v>
      </c>
      <c r="AT75" s="26" t="s">
        <v>39</v>
      </c>
      <c r="AU75" s="26" t="s">
        <v>39</v>
      </c>
      <c r="AV75" s="26" t="s">
        <v>39</v>
      </c>
      <c r="AW75" s="26" t="s">
        <v>39</v>
      </c>
      <c r="AX75" s="26" t="s">
        <v>39</v>
      </c>
      <c r="AY75" s="26" t="s">
        <v>39</v>
      </c>
      <c r="AZ75" s="26" t="s">
        <v>39</v>
      </c>
    </row>
    <row r="76" spans="1:52" x14ac:dyDescent="0.25">
      <c r="D76" s="15"/>
      <c r="E76" s="15">
        <v>0</v>
      </c>
      <c r="F76" s="15">
        <v>952.46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1600</v>
      </c>
      <c r="M76" s="15">
        <v>0</v>
      </c>
      <c r="N76" s="15">
        <v>0</v>
      </c>
      <c r="O76" s="15">
        <v>9768</v>
      </c>
      <c r="P76" s="15">
        <v>6840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163112.71</v>
      </c>
      <c r="X76" s="15">
        <v>0</v>
      </c>
      <c r="Y76" s="15">
        <v>1291.24</v>
      </c>
      <c r="Z76" s="15">
        <v>0</v>
      </c>
      <c r="AA76" s="15">
        <v>20702.759999999998</v>
      </c>
      <c r="AB76" s="15">
        <v>20702.759999999998</v>
      </c>
      <c r="AC76" s="15">
        <v>0</v>
      </c>
      <c r="AD76" s="15">
        <v>0</v>
      </c>
      <c r="AE76" s="15">
        <v>0</v>
      </c>
      <c r="AF76" s="15">
        <v>16569.84</v>
      </c>
      <c r="AG76" s="15">
        <v>15030</v>
      </c>
      <c r="AH76" s="15">
        <v>0</v>
      </c>
      <c r="AI76" s="15">
        <v>2551.92</v>
      </c>
      <c r="AJ76" s="15">
        <v>0</v>
      </c>
      <c r="AK76" s="15">
        <v>0</v>
      </c>
      <c r="AL76" s="15">
        <v>1.93</v>
      </c>
      <c r="AM76" s="15">
        <v>0</v>
      </c>
      <c r="AN76" s="15">
        <v>0</v>
      </c>
      <c r="AO76" s="15">
        <v>5674.02</v>
      </c>
      <c r="AP76" s="15">
        <v>0</v>
      </c>
      <c r="AQ76" s="15">
        <v>0</v>
      </c>
      <c r="AR76" s="15">
        <v>0</v>
      </c>
      <c r="AS76" s="15">
        <v>61821.71</v>
      </c>
      <c r="AT76" s="15">
        <v>101291</v>
      </c>
      <c r="AU76" s="15">
        <v>8811.4699999999993</v>
      </c>
      <c r="AV76" s="15">
        <v>3344.61</v>
      </c>
      <c r="AW76" s="15">
        <v>0</v>
      </c>
      <c r="AX76" s="15">
        <v>17005.740000000002</v>
      </c>
      <c r="AY76" s="15">
        <v>0</v>
      </c>
      <c r="AZ76" s="15">
        <v>20350.349999999999</v>
      </c>
    </row>
    <row r="78" spans="1:52" x14ac:dyDescent="0.25">
      <c r="B78" s="10" t="s">
        <v>125</v>
      </c>
    </row>
    <row r="79" spans="1:52" x14ac:dyDescent="0.25">
      <c r="B79" s="4" t="s">
        <v>126</v>
      </c>
      <c r="C79" s="20" t="s">
        <v>127</v>
      </c>
      <c r="D79" s="2">
        <v>10953.9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200</v>
      </c>
      <c r="M79" s="2">
        <v>0</v>
      </c>
      <c r="N79" s="2">
        <v>0</v>
      </c>
      <c r="O79" s="2">
        <v>784</v>
      </c>
      <c r="P79" s="2">
        <v>499</v>
      </c>
      <c r="Q79" s="2">
        <v>708.5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13145.4</v>
      </c>
      <c r="X79" s="2">
        <v>0</v>
      </c>
      <c r="Y79" s="2">
        <v>1009.94</v>
      </c>
      <c r="Z79" s="2">
        <v>0</v>
      </c>
      <c r="AA79" s="2">
        <v>1390.13</v>
      </c>
      <c r="AB79" s="2">
        <v>1390.13</v>
      </c>
      <c r="AC79" s="2">
        <v>0</v>
      </c>
      <c r="AD79" s="2">
        <v>0</v>
      </c>
      <c r="AE79" s="2">
        <v>0</v>
      </c>
      <c r="AF79" s="2">
        <v>1259.7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0.13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3659.9</v>
      </c>
      <c r="AT79" s="2">
        <v>9485.5</v>
      </c>
      <c r="AU79" s="2">
        <v>751.8</v>
      </c>
      <c r="AV79" s="2">
        <v>243.69</v>
      </c>
      <c r="AW79" s="2">
        <v>0</v>
      </c>
      <c r="AX79" s="2">
        <v>1348.84</v>
      </c>
      <c r="AY79" s="2">
        <v>0</v>
      </c>
      <c r="AZ79" s="2">
        <v>1592.53</v>
      </c>
    </row>
    <row r="80" spans="1:52" x14ac:dyDescent="0.25">
      <c r="B80" s="4" t="s">
        <v>128</v>
      </c>
      <c r="C80" s="20" t="s">
        <v>129</v>
      </c>
      <c r="D80" s="2">
        <v>10953.9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784</v>
      </c>
      <c r="P80" s="2">
        <v>499</v>
      </c>
      <c r="Q80" s="2">
        <v>708.5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12934.24</v>
      </c>
      <c r="X80" s="2">
        <v>0</v>
      </c>
      <c r="Y80" s="2">
        <v>884.14</v>
      </c>
      <c r="Z80" s="2">
        <v>0</v>
      </c>
      <c r="AA80" s="2">
        <v>1349.88</v>
      </c>
      <c r="AB80" s="2">
        <v>1349.88</v>
      </c>
      <c r="AC80" s="2">
        <v>0</v>
      </c>
      <c r="AD80" s="2">
        <v>0</v>
      </c>
      <c r="AE80" s="2">
        <v>0</v>
      </c>
      <c r="AF80" s="2">
        <v>1259.7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0.02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3493.74</v>
      </c>
      <c r="AT80" s="2">
        <v>9440.5</v>
      </c>
      <c r="AU80" s="2">
        <v>751.8</v>
      </c>
      <c r="AV80" s="2">
        <v>243.69</v>
      </c>
      <c r="AW80" s="2">
        <v>0</v>
      </c>
      <c r="AX80" s="2">
        <v>1348.84</v>
      </c>
      <c r="AY80" s="2">
        <v>0</v>
      </c>
      <c r="AZ80" s="2">
        <v>1592.53</v>
      </c>
    </row>
    <row r="81" spans="1:52" x14ac:dyDescent="0.25">
      <c r="B81" s="4" t="s">
        <v>130</v>
      </c>
      <c r="C81" s="20" t="s">
        <v>131</v>
      </c>
      <c r="D81" s="2">
        <v>10953.9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200</v>
      </c>
      <c r="M81" s="2">
        <v>0</v>
      </c>
      <c r="N81" s="2">
        <v>0</v>
      </c>
      <c r="O81" s="2">
        <v>784</v>
      </c>
      <c r="P81" s="2">
        <v>499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12420.67</v>
      </c>
      <c r="X81" s="2">
        <v>0</v>
      </c>
      <c r="Y81" s="2">
        <v>1003.23</v>
      </c>
      <c r="Z81" s="2">
        <v>0</v>
      </c>
      <c r="AA81" s="2">
        <v>1257.8499999999999</v>
      </c>
      <c r="AB81" s="2">
        <v>1257.8499999999999</v>
      </c>
      <c r="AC81" s="2">
        <v>0</v>
      </c>
      <c r="AD81" s="2">
        <v>0</v>
      </c>
      <c r="AE81" s="2">
        <v>0</v>
      </c>
      <c r="AF81" s="2">
        <v>1259.7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45">
        <v>-0.11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3520.67</v>
      </c>
      <c r="AT81" s="2">
        <v>8900</v>
      </c>
      <c r="AU81" s="2">
        <v>805.74</v>
      </c>
      <c r="AV81" s="2">
        <v>281.55</v>
      </c>
      <c r="AW81" s="2">
        <v>0</v>
      </c>
      <c r="AX81" s="2">
        <v>1495.52</v>
      </c>
      <c r="AY81" s="2">
        <v>0</v>
      </c>
      <c r="AZ81" s="2">
        <v>1777.07</v>
      </c>
    </row>
    <row r="82" spans="1:52" x14ac:dyDescent="0.25">
      <c r="B82" s="4" t="s">
        <v>132</v>
      </c>
      <c r="C82" s="20" t="s">
        <v>133</v>
      </c>
      <c r="D82" s="2">
        <v>10953.9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200</v>
      </c>
      <c r="M82" s="2">
        <v>0</v>
      </c>
      <c r="N82" s="2">
        <v>0</v>
      </c>
      <c r="O82" s="2">
        <v>784</v>
      </c>
      <c r="P82" s="2">
        <v>499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12436.9</v>
      </c>
      <c r="X82" s="2">
        <v>0</v>
      </c>
      <c r="Y82" s="2">
        <v>1010.24</v>
      </c>
      <c r="Z82" s="2">
        <v>0</v>
      </c>
      <c r="AA82" s="2">
        <v>1260.76</v>
      </c>
      <c r="AB82" s="2">
        <v>1260.76</v>
      </c>
      <c r="AC82" s="2">
        <v>0</v>
      </c>
      <c r="AD82" s="2">
        <v>0</v>
      </c>
      <c r="AE82" s="2">
        <v>0</v>
      </c>
      <c r="AF82" s="2">
        <v>1259.7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45">
        <v>-0.3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3530.4</v>
      </c>
      <c r="AT82" s="2">
        <v>8906.5</v>
      </c>
      <c r="AU82" s="2">
        <v>751.8</v>
      </c>
      <c r="AV82" s="2">
        <v>243.69</v>
      </c>
      <c r="AW82" s="2">
        <v>0</v>
      </c>
      <c r="AX82" s="2">
        <v>1348.84</v>
      </c>
      <c r="AY82" s="2">
        <v>0</v>
      </c>
      <c r="AZ82" s="2">
        <v>1592.53</v>
      </c>
    </row>
    <row r="83" spans="1:52" x14ac:dyDescent="0.25">
      <c r="B83" s="4" t="s">
        <v>134</v>
      </c>
      <c r="C83" s="20" t="s">
        <v>135</v>
      </c>
      <c r="D83" s="2">
        <v>10953.9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400</v>
      </c>
      <c r="M83" s="2">
        <v>0</v>
      </c>
      <c r="N83" s="2">
        <v>0</v>
      </c>
      <c r="O83" s="2">
        <v>784</v>
      </c>
      <c r="P83" s="2">
        <v>499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12636.9</v>
      </c>
      <c r="X83" s="2">
        <v>0</v>
      </c>
      <c r="Y83" s="2">
        <v>1005.42</v>
      </c>
      <c r="Z83" s="2">
        <v>0</v>
      </c>
      <c r="AA83" s="2">
        <v>1296.5999999999999</v>
      </c>
      <c r="AB83" s="2">
        <v>1296.5999999999999</v>
      </c>
      <c r="AC83" s="2">
        <v>0</v>
      </c>
      <c r="AD83" s="2">
        <v>0</v>
      </c>
      <c r="AE83" s="2">
        <v>0</v>
      </c>
      <c r="AF83" s="2">
        <v>1259.7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45">
        <v>-0.32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3561.4</v>
      </c>
      <c r="AT83" s="2">
        <v>9075.5</v>
      </c>
      <c r="AU83" s="2">
        <v>751.8</v>
      </c>
      <c r="AV83" s="2">
        <v>243.69</v>
      </c>
      <c r="AW83" s="2">
        <v>0</v>
      </c>
      <c r="AX83" s="2">
        <v>1348.84</v>
      </c>
      <c r="AY83" s="2">
        <v>0</v>
      </c>
      <c r="AZ83" s="2">
        <v>1592.53</v>
      </c>
    </row>
    <row r="84" spans="1:52" x14ac:dyDescent="0.25">
      <c r="A84" s="26"/>
      <c r="B84" s="11" t="s">
        <v>538</v>
      </c>
      <c r="C84" s="26"/>
      <c r="D84" s="26" t="s">
        <v>39</v>
      </c>
      <c r="E84" s="26" t="s">
        <v>39</v>
      </c>
      <c r="F84" s="26" t="s">
        <v>39</v>
      </c>
      <c r="G84" s="26" t="s">
        <v>39</v>
      </c>
      <c r="H84" s="26" t="s">
        <v>39</v>
      </c>
      <c r="I84" s="26" t="s">
        <v>39</v>
      </c>
      <c r="J84" s="26" t="s">
        <v>39</v>
      </c>
      <c r="K84" s="26" t="s">
        <v>39</v>
      </c>
      <c r="L84" s="26" t="s">
        <v>39</v>
      </c>
      <c r="M84" s="26" t="s">
        <v>39</v>
      </c>
      <c r="N84" s="26" t="s">
        <v>39</v>
      </c>
      <c r="O84" s="26" t="s">
        <v>39</v>
      </c>
      <c r="P84" s="26" t="s">
        <v>39</v>
      </c>
      <c r="Q84" s="26" t="s">
        <v>39</v>
      </c>
      <c r="R84" s="26" t="s">
        <v>39</v>
      </c>
      <c r="S84" s="26" t="s">
        <v>39</v>
      </c>
      <c r="T84" s="26" t="s">
        <v>39</v>
      </c>
      <c r="U84" s="26" t="s">
        <v>39</v>
      </c>
      <c r="V84" s="26" t="s">
        <v>39</v>
      </c>
      <c r="W84" s="26" t="s">
        <v>39</v>
      </c>
      <c r="X84" s="26" t="s">
        <v>39</v>
      </c>
      <c r="Y84" s="26" t="s">
        <v>39</v>
      </c>
      <c r="Z84" s="26" t="s">
        <v>39</v>
      </c>
      <c r="AA84" s="26" t="s">
        <v>39</v>
      </c>
      <c r="AB84" s="26" t="s">
        <v>39</v>
      </c>
      <c r="AC84" s="26" t="s">
        <v>39</v>
      </c>
      <c r="AD84" s="26" t="s">
        <v>39</v>
      </c>
      <c r="AE84" s="26" t="s">
        <v>39</v>
      </c>
      <c r="AF84" s="26" t="s">
        <v>39</v>
      </c>
      <c r="AG84" s="26" t="s">
        <v>39</v>
      </c>
      <c r="AH84" s="26" t="s">
        <v>39</v>
      </c>
      <c r="AI84" s="26" t="s">
        <v>39</v>
      </c>
      <c r="AJ84" s="26" t="s">
        <v>39</v>
      </c>
      <c r="AK84" s="26" t="s">
        <v>39</v>
      </c>
      <c r="AL84" s="26" t="s">
        <v>39</v>
      </c>
      <c r="AM84" s="26" t="s">
        <v>39</v>
      </c>
      <c r="AN84" s="26" t="s">
        <v>39</v>
      </c>
      <c r="AO84" s="26" t="s">
        <v>39</v>
      </c>
      <c r="AP84" s="26" t="s">
        <v>39</v>
      </c>
      <c r="AQ84" s="26" t="s">
        <v>39</v>
      </c>
      <c r="AR84" s="26" t="s">
        <v>39</v>
      </c>
      <c r="AS84" s="26" t="s">
        <v>39</v>
      </c>
      <c r="AT84" s="26" t="s">
        <v>39</v>
      </c>
      <c r="AU84" s="26" t="s">
        <v>39</v>
      </c>
      <c r="AV84" s="26" t="s">
        <v>39</v>
      </c>
      <c r="AW84" s="26" t="s">
        <v>39</v>
      </c>
      <c r="AX84" s="26" t="s">
        <v>39</v>
      </c>
      <c r="AY84" s="26" t="s">
        <v>39</v>
      </c>
      <c r="AZ84" s="26" t="s">
        <v>39</v>
      </c>
    </row>
    <row r="85" spans="1:52" x14ac:dyDescent="0.25">
      <c r="D85" s="15"/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1000</v>
      </c>
      <c r="M85" s="15">
        <v>0</v>
      </c>
      <c r="N85" s="15">
        <v>0</v>
      </c>
      <c r="O85" s="15">
        <v>3920</v>
      </c>
      <c r="P85" s="15">
        <v>2495</v>
      </c>
      <c r="Q85" s="15">
        <v>1417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63574.11</v>
      </c>
      <c r="X85" s="15">
        <v>0</v>
      </c>
      <c r="Y85" s="15">
        <v>4912.97</v>
      </c>
      <c r="Z85" s="15">
        <v>0</v>
      </c>
      <c r="AA85" s="15">
        <v>6555.22</v>
      </c>
      <c r="AB85" s="15">
        <v>6555.22</v>
      </c>
      <c r="AC85" s="15">
        <v>0</v>
      </c>
      <c r="AD85" s="15">
        <v>0</v>
      </c>
      <c r="AE85" s="15">
        <v>0</v>
      </c>
      <c r="AF85" s="15">
        <v>6298.5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  <c r="AL85" s="46">
        <v>-0.57999999999999996</v>
      </c>
      <c r="AM85" s="15">
        <v>0</v>
      </c>
      <c r="AN85" s="15">
        <v>0</v>
      </c>
      <c r="AO85" s="15">
        <v>0</v>
      </c>
      <c r="AP85" s="15">
        <v>0</v>
      </c>
      <c r="AQ85" s="15">
        <v>0</v>
      </c>
      <c r="AR85" s="15">
        <v>0</v>
      </c>
      <c r="AS85" s="15">
        <v>17766.11</v>
      </c>
      <c r="AT85" s="15">
        <v>45808</v>
      </c>
      <c r="AU85" s="15">
        <v>3812.94</v>
      </c>
      <c r="AV85" s="15">
        <v>1256.31</v>
      </c>
      <c r="AW85" s="15">
        <v>0</v>
      </c>
      <c r="AX85" s="15">
        <v>6890.88</v>
      </c>
      <c r="AY85" s="15">
        <v>0</v>
      </c>
      <c r="AZ85" s="15">
        <v>8147.19</v>
      </c>
    </row>
    <row r="87" spans="1:52" x14ac:dyDescent="0.25">
      <c r="B87" s="10" t="s">
        <v>138</v>
      </c>
    </row>
    <row r="88" spans="1:52" x14ac:dyDescent="0.25">
      <c r="B88" s="4" t="s">
        <v>498</v>
      </c>
      <c r="C88" s="20" t="s">
        <v>499</v>
      </c>
      <c r="D88" s="2">
        <v>11756.1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846</v>
      </c>
      <c r="P88" s="2">
        <v>528</v>
      </c>
      <c r="Q88" s="2">
        <v>739.32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13869.72</v>
      </c>
      <c r="X88" s="2">
        <v>0</v>
      </c>
      <c r="Y88" s="2">
        <v>828.32</v>
      </c>
      <c r="Z88" s="2">
        <v>0</v>
      </c>
      <c r="AA88" s="2">
        <v>1540.36</v>
      </c>
      <c r="AB88" s="2">
        <v>1540.36</v>
      </c>
      <c r="AC88" s="2">
        <v>0</v>
      </c>
      <c r="AD88" s="2">
        <v>0</v>
      </c>
      <c r="AE88" s="2">
        <v>0</v>
      </c>
      <c r="AF88" s="2">
        <v>1351.98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0.06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3720.72</v>
      </c>
      <c r="AT88" s="2">
        <v>10149</v>
      </c>
      <c r="AU88" s="2">
        <v>810.38</v>
      </c>
      <c r="AV88" s="2">
        <v>284.81</v>
      </c>
      <c r="AW88" s="2">
        <v>0</v>
      </c>
      <c r="AX88" s="2">
        <v>1508.16</v>
      </c>
      <c r="AY88" s="2">
        <v>0</v>
      </c>
      <c r="AZ88" s="2">
        <v>1792.97</v>
      </c>
    </row>
    <row r="89" spans="1:52" x14ac:dyDescent="0.25">
      <c r="B89" s="4" t="s">
        <v>139</v>
      </c>
      <c r="C89" s="20" t="s">
        <v>140</v>
      </c>
      <c r="D89" s="2">
        <v>10953.9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784</v>
      </c>
      <c r="P89" s="2">
        <v>499</v>
      </c>
      <c r="Q89" s="2">
        <v>708.5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12854.11</v>
      </c>
      <c r="X89" s="2">
        <v>0</v>
      </c>
      <c r="Y89" s="2">
        <v>1051.3499999999999</v>
      </c>
      <c r="Z89" s="2">
        <v>0</v>
      </c>
      <c r="AA89" s="2">
        <v>1335.52</v>
      </c>
      <c r="AB89" s="2">
        <v>1335.52</v>
      </c>
      <c r="AC89" s="2">
        <v>0</v>
      </c>
      <c r="AD89" s="2">
        <v>0</v>
      </c>
      <c r="AE89" s="2">
        <v>0</v>
      </c>
      <c r="AF89" s="2">
        <v>1259.7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0.04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3646.61</v>
      </c>
      <c r="AT89" s="2">
        <v>9207.5</v>
      </c>
      <c r="AU89" s="2">
        <v>938.45</v>
      </c>
      <c r="AV89" s="2">
        <v>374.68</v>
      </c>
      <c r="AW89" s="2">
        <v>0</v>
      </c>
      <c r="AX89" s="2">
        <v>1856.4</v>
      </c>
      <c r="AY89" s="2">
        <v>0</v>
      </c>
      <c r="AZ89" s="2">
        <v>2231.08</v>
      </c>
    </row>
    <row r="90" spans="1:52" x14ac:dyDescent="0.25">
      <c r="B90" s="4" t="s">
        <v>141</v>
      </c>
      <c r="C90" s="20" t="s">
        <v>142</v>
      </c>
      <c r="D90" s="2">
        <v>10953.9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784</v>
      </c>
      <c r="P90" s="2">
        <v>499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12225.74</v>
      </c>
      <c r="X90" s="2">
        <v>0</v>
      </c>
      <c r="Y90" s="2">
        <v>988.92</v>
      </c>
      <c r="Z90" s="2">
        <v>0</v>
      </c>
      <c r="AA90" s="2">
        <v>1222.92</v>
      </c>
      <c r="AB90" s="2">
        <v>1222.92</v>
      </c>
      <c r="AC90" s="2">
        <v>0</v>
      </c>
      <c r="AD90" s="2">
        <v>0</v>
      </c>
      <c r="AE90" s="2">
        <v>0</v>
      </c>
      <c r="AF90" s="2">
        <v>1259.7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0.2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3471.74</v>
      </c>
      <c r="AT90" s="2">
        <v>8754</v>
      </c>
      <c r="AU90" s="2">
        <v>751.8</v>
      </c>
      <c r="AV90" s="2">
        <v>243.69</v>
      </c>
      <c r="AW90" s="2">
        <v>0</v>
      </c>
      <c r="AX90" s="2">
        <v>1348.84</v>
      </c>
      <c r="AY90" s="2">
        <v>0</v>
      </c>
      <c r="AZ90" s="2">
        <v>1592.53</v>
      </c>
    </row>
    <row r="91" spans="1:52" x14ac:dyDescent="0.25">
      <c r="B91" s="4" t="s">
        <v>438</v>
      </c>
      <c r="C91" s="20" t="s">
        <v>439</v>
      </c>
      <c r="D91" s="2">
        <v>10953.9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784</v>
      </c>
      <c r="P91" s="2">
        <v>499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12176.05</v>
      </c>
      <c r="X91" s="2">
        <v>0</v>
      </c>
      <c r="Y91" s="2">
        <v>1008.65</v>
      </c>
      <c r="Z91" s="2">
        <v>0</v>
      </c>
      <c r="AA91" s="2">
        <v>1214.01</v>
      </c>
      <c r="AB91" s="2">
        <v>1214.01</v>
      </c>
      <c r="AC91" s="2">
        <v>0</v>
      </c>
      <c r="AD91" s="2">
        <v>0</v>
      </c>
      <c r="AE91" s="2">
        <v>0</v>
      </c>
      <c r="AF91" s="2">
        <v>1259.7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0.27</v>
      </c>
      <c r="AM91" s="2">
        <v>0</v>
      </c>
      <c r="AN91" s="2">
        <v>0</v>
      </c>
      <c r="AO91" s="2">
        <v>1677.42</v>
      </c>
      <c r="AP91" s="2">
        <v>0</v>
      </c>
      <c r="AQ91" s="2">
        <v>0</v>
      </c>
      <c r="AR91" s="2">
        <v>0</v>
      </c>
      <c r="AS91" s="2">
        <v>5160.05</v>
      </c>
      <c r="AT91" s="2">
        <v>7016</v>
      </c>
      <c r="AU91" s="2">
        <v>751.8</v>
      </c>
      <c r="AV91" s="2">
        <v>243.69</v>
      </c>
      <c r="AW91" s="2">
        <v>0</v>
      </c>
      <c r="AX91" s="2">
        <v>1348.84</v>
      </c>
      <c r="AY91" s="2">
        <v>0</v>
      </c>
      <c r="AZ91" s="2">
        <v>1592.53</v>
      </c>
    </row>
    <row r="92" spans="1:52" x14ac:dyDescent="0.25">
      <c r="B92" s="4" t="s">
        <v>508</v>
      </c>
      <c r="C92" s="20" t="s">
        <v>509</v>
      </c>
      <c r="D92" s="2">
        <v>11756.1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846</v>
      </c>
      <c r="P92" s="2">
        <v>528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13102.64</v>
      </c>
      <c r="X92" s="2">
        <v>0</v>
      </c>
      <c r="Y92" s="2">
        <v>846.88</v>
      </c>
      <c r="Z92" s="2">
        <v>0</v>
      </c>
      <c r="AA92" s="2">
        <v>1380.06</v>
      </c>
      <c r="AB92" s="2">
        <v>1380.06</v>
      </c>
      <c r="AC92" s="2">
        <v>0</v>
      </c>
      <c r="AD92" s="2">
        <v>0</v>
      </c>
      <c r="AE92" s="2">
        <v>0</v>
      </c>
      <c r="AF92" s="2">
        <v>1351.98</v>
      </c>
      <c r="AG92" s="2">
        <v>2800</v>
      </c>
      <c r="AH92" s="2">
        <v>0</v>
      </c>
      <c r="AI92" s="2">
        <v>0</v>
      </c>
      <c r="AJ92" s="2">
        <v>0</v>
      </c>
      <c r="AK92" s="2">
        <v>0</v>
      </c>
      <c r="AL92" s="2">
        <v>0.22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6379.14</v>
      </c>
      <c r="AT92" s="2">
        <v>6723.5</v>
      </c>
      <c r="AU92" s="2">
        <v>793.66</v>
      </c>
      <c r="AV92" s="2">
        <v>273.07</v>
      </c>
      <c r="AW92" s="2">
        <v>0</v>
      </c>
      <c r="AX92" s="2">
        <v>1462.69</v>
      </c>
      <c r="AY92" s="2">
        <v>0</v>
      </c>
      <c r="AZ92" s="2">
        <v>1735.76</v>
      </c>
    </row>
    <row r="93" spans="1:52" x14ac:dyDescent="0.25">
      <c r="B93" s="4" t="s">
        <v>143</v>
      </c>
      <c r="C93" s="20" t="s">
        <v>144</v>
      </c>
      <c r="D93" s="2">
        <v>10953.9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200</v>
      </c>
      <c r="M93" s="2">
        <v>0</v>
      </c>
      <c r="N93" s="2">
        <v>0</v>
      </c>
      <c r="O93" s="2">
        <v>784</v>
      </c>
      <c r="P93" s="2">
        <v>499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12436.9</v>
      </c>
      <c r="X93" s="2">
        <v>0</v>
      </c>
      <c r="Y93" s="2">
        <v>1004.98</v>
      </c>
      <c r="Z93" s="2">
        <v>0</v>
      </c>
      <c r="AA93" s="2">
        <v>1260.76</v>
      </c>
      <c r="AB93" s="2">
        <v>1260.76</v>
      </c>
      <c r="AC93" s="2">
        <v>0</v>
      </c>
      <c r="AD93" s="2">
        <v>0</v>
      </c>
      <c r="AE93" s="2">
        <v>0</v>
      </c>
      <c r="AF93" s="2">
        <v>1259.7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45">
        <v>-0.04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3525.4</v>
      </c>
      <c r="AT93" s="2">
        <v>8911.5</v>
      </c>
      <c r="AU93" s="2">
        <v>751.8</v>
      </c>
      <c r="AV93" s="2">
        <v>243.69</v>
      </c>
      <c r="AW93" s="2">
        <v>0</v>
      </c>
      <c r="AX93" s="2">
        <v>1348.84</v>
      </c>
      <c r="AY93" s="2">
        <v>0</v>
      </c>
      <c r="AZ93" s="2">
        <v>1592.53</v>
      </c>
    </row>
    <row r="94" spans="1:52" x14ac:dyDescent="0.25">
      <c r="B94" s="4" t="s">
        <v>145</v>
      </c>
      <c r="C94" s="20" t="s">
        <v>146</v>
      </c>
      <c r="D94" s="2">
        <v>10953.9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400</v>
      </c>
      <c r="M94" s="2">
        <v>0</v>
      </c>
      <c r="N94" s="2">
        <v>0</v>
      </c>
      <c r="O94" s="2">
        <v>784</v>
      </c>
      <c r="P94" s="2">
        <v>499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12636.9</v>
      </c>
      <c r="X94" s="2">
        <v>0</v>
      </c>
      <c r="Y94" s="2">
        <v>1012.05</v>
      </c>
      <c r="Z94" s="2">
        <v>0</v>
      </c>
      <c r="AA94" s="2">
        <v>1296.5999999999999</v>
      </c>
      <c r="AB94" s="2">
        <v>1296.5999999999999</v>
      </c>
      <c r="AC94" s="2">
        <v>0</v>
      </c>
      <c r="AD94" s="2">
        <v>0</v>
      </c>
      <c r="AE94" s="2">
        <v>0</v>
      </c>
      <c r="AF94" s="2">
        <v>1259.7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45">
        <v>-0.45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3567.9</v>
      </c>
      <c r="AT94" s="2">
        <v>9069</v>
      </c>
      <c r="AU94" s="2">
        <v>751.8</v>
      </c>
      <c r="AV94" s="2">
        <v>243.69</v>
      </c>
      <c r="AW94" s="2">
        <v>0</v>
      </c>
      <c r="AX94" s="2">
        <v>1348.84</v>
      </c>
      <c r="AY94" s="2">
        <v>0</v>
      </c>
      <c r="AZ94" s="2">
        <v>1592.53</v>
      </c>
    </row>
    <row r="95" spans="1:52" x14ac:dyDescent="0.25">
      <c r="B95" s="4" t="s">
        <v>147</v>
      </c>
      <c r="C95" s="20" t="s">
        <v>148</v>
      </c>
      <c r="D95" s="2">
        <v>10953.9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784</v>
      </c>
      <c r="P95" s="2">
        <v>499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12236.9</v>
      </c>
      <c r="X95" s="2">
        <v>0</v>
      </c>
      <c r="Y95" s="2">
        <v>0</v>
      </c>
      <c r="Z95" s="2">
        <v>0</v>
      </c>
      <c r="AA95" s="2">
        <v>1224.92</v>
      </c>
      <c r="AB95" s="2">
        <v>1224.92</v>
      </c>
      <c r="AC95" s="2">
        <v>0</v>
      </c>
      <c r="AD95" s="2">
        <v>0</v>
      </c>
      <c r="AE95" s="2">
        <v>0</v>
      </c>
      <c r="AF95" s="2">
        <v>1259.7</v>
      </c>
      <c r="AG95" s="2">
        <v>1566</v>
      </c>
      <c r="AH95" s="2">
        <v>0</v>
      </c>
      <c r="AI95" s="2">
        <v>0</v>
      </c>
      <c r="AJ95" s="2">
        <v>0</v>
      </c>
      <c r="AK95" s="2">
        <v>0</v>
      </c>
      <c r="AL95" s="45">
        <v>-0.22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4050.4</v>
      </c>
      <c r="AT95" s="2">
        <v>8186.5</v>
      </c>
      <c r="AU95" s="2">
        <v>751.8</v>
      </c>
      <c r="AV95" s="2">
        <v>243.69</v>
      </c>
      <c r="AW95" s="2">
        <v>0</v>
      </c>
      <c r="AX95" s="2">
        <v>1348.84</v>
      </c>
      <c r="AY95" s="2">
        <v>0</v>
      </c>
      <c r="AZ95" s="2">
        <v>1592.53</v>
      </c>
    </row>
    <row r="96" spans="1:52" x14ac:dyDescent="0.25">
      <c r="B96" s="4" t="s">
        <v>149</v>
      </c>
      <c r="C96" s="20" t="s">
        <v>150</v>
      </c>
      <c r="D96" s="2">
        <v>10953.9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400</v>
      </c>
      <c r="M96" s="2">
        <v>0</v>
      </c>
      <c r="N96" s="2">
        <v>0</v>
      </c>
      <c r="O96" s="2">
        <v>784</v>
      </c>
      <c r="P96" s="2">
        <v>499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12636.9</v>
      </c>
      <c r="X96" s="2">
        <v>0</v>
      </c>
      <c r="Y96" s="2">
        <v>0</v>
      </c>
      <c r="Z96" s="2">
        <v>0</v>
      </c>
      <c r="AA96" s="2">
        <v>1296.5999999999999</v>
      </c>
      <c r="AB96" s="2">
        <v>1296.5999999999999</v>
      </c>
      <c r="AC96" s="2">
        <v>0</v>
      </c>
      <c r="AD96" s="2">
        <v>0</v>
      </c>
      <c r="AE96" s="2">
        <v>0</v>
      </c>
      <c r="AF96" s="2">
        <v>1259.7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0.1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2556.4</v>
      </c>
      <c r="AT96" s="2">
        <v>10080.5</v>
      </c>
      <c r="AU96" s="2">
        <v>751.8</v>
      </c>
      <c r="AV96" s="2">
        <v>243.69</v>
      </c>
      <c r="AW96" s="2">
        <v>0</v>
      </c>
      <c r="AX96" s="2">
        <v>1348.84</v>
      </c>
      <c r="AY96" s="2">
        <v>0</v>
      </c>
      <c r="AZ96" s="2">
        <v>1592.53</v>
      </c>
    </row>
    <row r="97" spans="1:52" x14ac:dyDescent="0.25">
      <c r="B97" s="4" t="s">
        <v>151</v>
      </c>
      <c r="C97" s="20" t="s">
        <v>152</v>
      </c>
      <c r="D97" s="2">
        <v>10953.9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200</v>
      </c>
      <c r="M97" s="2">
        <v>0</v>
      </c>
      <c r="N97" s="2">
        <v>0</v>
      </c>
      <c r="O97" s="2">
        <v>784</v>
      </c>
      <c r="P97" s="2">
        <v>499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12436.9</v>
      </c>
      <c r="X97" s="2">
        <v>0</v>
      </c>
      <c r="Y97" s="2">
        <v>0</v>
      </c>
      <c r="Z97" s="2">
        <v>0</v>
      </c>
      <c r="AA97" s="2">
        <v>1260.76</v>
      </c>
      <c r="AB97" s="2">
        <v>1260.76</v>
      </c>
      <c r="AC97" s="2">
        <v>0</v>
      </c>
      <c r="AD97" s="2">
        <v>0</v>
      </c>
      <c r="AE97" s="2">
        <v>0</v>
      </c>
      <c r="AF97" s="2">
        <v>1259.7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45">
        <v>-0.06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2520.4</v>
      </c>
      <c r="AT97" s="2">
        <v>9916.5</v>
      </c>
      <c r="AU97" s="2">
        <v>751.8</v>
      </c>
      <c r="AV97" s="2">
        <v>243.69</v>
      </c>
      <c r="AW97" s="2">
        <v>0</v>
      </c>
      <c r="AX97" s="2">
        <v>1348.84</v>
      </c>
      <c r="AY97" s="2">
        <v>0</v>
      </c>
      <c r="AZ97" s="2">
        <v>1592.53</v>
      </c>
    </row>
    <row r="98" spans="1:52" x14ac:dyDescent="0.25">
      <c r="A98" s="26"/>
      <c r="B98" s="11" t="s">
        <v>538</v>
      </c>
      <c r="C98" s="26"/>
      <c r="D98" s="26" t="s">
        <v>39</v>
      </c>
      <c r="E98" s="26" t="s">
        <v>39</v>
      </c>
      <c r="F98" s="26" t="s">
        <v>39</v>
      </c>
      <c r="G98" s="26" t="s">
        <v>39</v>
      </c>
      <c r="H98" s="26" t="s">
        <v>39</v>
      </c>
      <c r="I98" s="26" t="s">
        <v>39</v>
      </c>
      <c r="J98" s="26" t="s">
        <v>39</v>
      </c>
      <c r="K98" s="26" t="s">
        <v>39</v>
      </c>
      <c r="L98" s="26" t="s">
        <v>39</v>
      </c>
      <c r="M98" s="26" t="s">
        <v>39</v>
      </c>
      <c r="N98" s="26" t="s">
        <v>39</v>
      </c>
      <c r="O98" s="26" t="s">
        <v>39</v>
      </c>
      <c r="P98" s="26" t="s">
        <v>39</v>
      </c>
      <c r="Q98" s="26" t="s">
        <v>39</v>
      </c>
      <c r="R98" s="26" t="s">
        <v>39</v>
      </c>
      <c r="S98" s="26" t="s">
        <v>39</v>
      </c>
      <c r="T98" s="26" t="s">
        <v>39</v>
      </c>
      <c r="U98" s="26" t="s">
        <v>39</v>
      </c>
      <c r="V98" s="26" t="s">
        <v>39</v>
      </c>
      <c r="W98" s="26" t="s">
        <v>39</v>
      </c>
      <c r="X98" s="26" t="s">
        <v>39</v>
      </c>
      <c r="Y98" s="26" t="s">
        <v>39</v>
      </c>
      <c r="Z98" s="26" t="s">
        <v>39</v>
      </c>
      <c r="AA98" s="26" t="s">
        <v>39</v>
      </c>
      <c r="AB98" s="26" t="s">
        <v>39</v>
      </c>
      <c r="AC98" s="26" t="s">
        <v>39</v>
      </c>
      <c r="AD98" s="26" t="s">
        <v>39</v>
      </c>
      <c r="AE98" s="26" t="s">
        <v>39</v>
      </c>
      <c r="AF98" s="26" t="s">
        <v>39</v>
      </c>
      <c r="AG98" s="26" t="s">
        <v>39</v>
      </c>
      <c r="AH98" s="26" t="s">
        <v>39</v>
      </c>
      <c r="AI98" s="26" t="s">
        <v>39</v>
      </c>
      <c r="AJ98" s="26" t="s">
        <v>39</v>
      </c>
      <c r="AK98" s="26" t="s">
        <v>39</v>
      </c>
      <c r="AL98" s="26" t="s">
        <v>39</v>
      </c>
      <c r="AM98" s="26" t="s">
        <v>39</v>
      </c>
      <c r="AN98" s="26" t="s">
        <v>39</v>
      </c>
      <c r="AO98" s="26" t="s">
        <v>39</v>
      </c>
      <c r="AP98" s="26" t="s">
        <v>39</v>
      </c>
      <c r="AQ98" s="26" t="s">
        <v>39</v>
      </c>
      <c r="AR98" s="26" t="s">
        <v>39</v>
      </c>
      <c r="AS98" s="26" t="s">
        <v>39</v>
      </c>
      <c r="AT98" s="26" t="s">
        <v>39</v>
      </c>
      <c r="AU98" s="26" t="s">
        <v>39</v>
      </c>
      <c r="AV98" s="26" t="s">
        <v>39</v>
      </c>
      <c r="AW98" s="26" t="s">
        <v>39</v>
      </c>
      <c r="AX98" s="26" t="s">
        <v>39</v>
      </c>
      <c r="AY98" s="26" t="s">
        <v>39</v>
      </c>
      <c r="AZ98" s="26" t="s">
        <v>39</v>
      </c>
    </row>
    <row r="99" spans="1:52" x14ac:dyDescent="0.25">
      <c r="D99" s="15"/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1200</v>
      </c>
      <c r="M99" s="15">
        <v>0</v>
      </c>
      <c r="N99" s="15">
        <v>0</v>
      </c>
      <c r="O99" s="15">
        <v>7964</v>
      </c>
      <c r="P99" s="15">
        <v>5048</v>
      </c>
      <c r="Q99" s="15">
        <v>1447.82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126612.76</v>
      </c>
      <c r="X99" s="15">
        <v>0</v>
      </c>
      <c r="Y99" s="15">
        <v>6741.15</v>
      </c>
      <c r="Z99" s="15">
        <v>0</v>
      </c>
      <c r="AA99" s="15">
        <v>13032.51</v>
      </c>
      <c r="AB99" s="15">
        <v>13032.51</v>
      </c>
      <c r="AC99" s="15">
        <v>0</v>
      </c>
      <c r="AD99" s="15">
        <v>0</v>
      </c>
      <c r="AE99" s="15">
        <v>0</v>
      </c>
      <c r="AF99" s="15">
        <v>12781.56</v>
      </c>
      <c r="AG99" s="15">
        <v>4366</v>
      </c>
      <c r="AH99" s="15">
        <v>0</v>
      </c>
      <c r="AI99" s="15">
        <v>0</v>
      </c>
      <c r="AJ99" s="15">
        <v>0</v>
      </c>
      <c r="AK99" s="15">
        <v>0</v>
      </c>
      <c r="AL99" s="15">
        <v>0.12</v>
      </c>
      <c r="AM99" s="15">
        <v>0</v>
      </c>
      <c r="AN99" s="15">
        <v>0</v>
      </c>
      <c r="AO99" s="15">
        <v>1677.42</v>
      </c>
      <c r="AP99" s="15">
        <v>0</v>
      </c>
      <c r="AQ99" s="15">
        <v>0</v>
      </c>
      <c r="AR99" s="15">
        <v>0</v>
      </c>
      <c r="AS99" s="15">
        <v>38598.76</v>
      </c>
      <c r="AT99" s="15">
        <v>88014</v>
      </c>
      <c r="AU99" s="15">
        <v>7805.09</v>
      </c>
      <c r="AV99" s="15">
        <v>2638.39</v>
      </c>
      <c r="AW99" s="15">
        <v>0</v>
      </c>
      <c r="AX99" s="15">
        <v>14269.13</v>
      </c>
      <c r="AY99" s="15">
        <v>0</v>
      </c>
      <c r="AZ99" s="15">
        <v>16907.52</v>
      </c>
    </row>
    <row r="101" spans="1:52" x14ac:dyDescent="0.25">
      <c r="B101" s="10" t="s">
        <v>157</v>
      </c>
    </row>
    <row r="102" spans="1:52" x14ac:dyDescent="0.25">
      <c r="B102" s="4" t="s">
        <v>550</v>
      </c>
      <c r="C102" s="20" t="s">
        <v>551</v>
      </c>
      <c r="D102" s="2">
        <v>11669.1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200</v>
      </c>
      <c r="M102" s="2">
        <v>0</v>
      </c>
      <c r="N102" s="2">
        <v>0</v>
      </c>
      <c r="O102" s="2">
        <v>788</v>
      </c>
      <c r="P102" s="2">
        <v>468</v>
      </c>
      <c r="Q102" s="2">
        <v>850.2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13975.3</v>
      </c>
      <c r="X102" s="2">
        <v>0</v>
      </c>
      <c r="Y102" s="2">
        <v>0</v>
      </c>
      <c r="Z102" s="2">
        <v>0</v>
      </c>
      <c r="AA102" s="2">
        <v>1562.92</v>
      </c>
      <c r="AB102" s="2">
        <v>1562.92</v>
      </c>
      <c r="AC102" s="2">
        <v>116.7</v>
      </c>
      <c r="AD102" s="2">
        <v>0</v>
      </c>
      <c r="AE102" s="2">
        <v>0</v>
      </c>
      <c r="AF102" s="2">
        <v>1341.96</v>
      </c>
      <c r="AG102" s="2">
        <v>3110.3</v>
      </c>
      <c r="AH102" s="2">
        <v>0</v>
      </c>
      <c r="AI102" s="2">
        <v>0</v>
      </c>
      <c r="AJ102" s="2">
        <v>0</v>
      </c>
      <c r="AK102" s="2">
        <v>0</v>
      </c>
      <c r="AL102" s="45">
        <v>-0.08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6131.8</v>
      </c>
      <c r="AT102" s="2">
        <v>7843.5</v>
      </c>
      <c r="AU102" s="2">
        <v>774.48</v>
      </c>
      <c r="AV102" s="2">
        <v>259.60000000000002</v>
      </c>
      <c r="AW102" s="2">
        <v>0</v>
      </c>
      <c r="AX102" s="2">
        <v>1410.5</v>
      </c>
      <c r="AY102" s="2">
        <v>0</v>
      </c>
      <c r="AZ102" s="2">
        <v>1670.1</v>
      </c>
    </row>
    <row r="103" spans="1:52" x14ac:dyDescent="0.25">
      <c r="B103" s="4" t="s">
        <v>158</v>
      </c>
      <c r="C103" s="20" t="s">
        <v>159</v>
      </c>
      <c r="D103" s="2">
        <v>14052.6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400</v>
      </c>
      <c r="M103" s="2">
        <v>0</v>
      </c>
      <c r="N103" s="2">
        <v>0</v>
      </c>
      <c r="O103" s="2">
        <v>991</v>
      </c>
      <c r="P103" s="2">
        <v>603</v>
      </c>
      <c r="Q103" s="2">
        <v>850.2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16896.8</v>
      </c>
      <c r="X103" s="2">
        <v>0</v>
      </c>
      <c r="Y103" s="2">
        <v>941.49</v>
      </c>
      <c r="Z103" s="2">
        <v>0</v>
      </c>
      <c r="AA103" s="2">
        <v>2186.96</v>
      </c>
      <c r="AB103" s="2">
        <v>2186.96</v>
      </c>
      <c r="AC103" s="2">
        <v>0</v>
      </c>
      <c r="AD103" s="2">
        <v>0</v>
      </c>
      <c r="AE103" s="2">
        <v>0</v>
      </c>
      <c r="AF103" s="2">
        <v>1616.06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45">
        <v>-0.21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4744.3</v>
      </c>
      <c r="AT103" s="2">
        <v>12152.5</v>
      </c>
      <c r="AU103" s="2">
        <v>850.04</v>
      </c>
      <c r="AV103" s="2">
        <v>312.63</v>
      </c>
      <c r="AW103" s="2">
        <v>0</v>
      </c>
      <c r="AX103" s="2">
        <v>1615.97</v>
      </c>
      <c r="AY103" s="2">
        <v>0</v>
      </c>
      <c r="AZ103" s="2">
        <v>1928.6</v>
      </c>
    </row>
    <row r="104" spans="1:52" x14ac:dyDescent="0.25">
      <c r="B104" s="4" t="s">
        <v>160</v>
      </c>
      <c r="C104" s="20" t="s">
        <v>161</v>
      </c>
      <c r="D104" s="2">
        <v>12197.1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200</v>
      </c>
      <c r="M104" s="2">
        <v>0</v>
      </c>
      <c r="N104" s="2">
        <v>0</v>
      </c>
      <c r="O104" s="2">
        <v>815</v>
      </c>
      <c r="P104" s="2">
        <v>496</v>
      </c>
      <c r="Q104" s="2">
        <v>566.79999999999995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14274.9</v>
      </c>
      <c r="X104" s="2">
        <v>0</v>
      </c>
      <c r="Y104" s="2">
        <v>0</v>
      </c>
      <c r="Z104" s="2">
        <v>0</v>
      </c>
      <c r="AA104" s="2">
        <v>1626.92</v>
      </c>
      <c r="AB104" s="2">
        <v>1626.92</v>
      </c>
      <c r="AC104" s="2">
        <v>121.98</v>
      </c>
      <c r="AD104" s="2">
        <v>0</v>
      </c>
      <c r="AE104" s="2">
        <v>360.22</v>
      </c>
      <c r="AF104" s="2">
        <v>1402.66</v>
      </c>
      <c r="AG104" s="2">
        <v>892</v>
      </c>
      <c r="AH104" s="2">
        <v>5364.4</v>
      </c>
      <c r="AI104" s="2">
        <v>0</v>
      </c>
      <c r="AJ104" s="2">
        <v>0</v>
      </c>
      <c r="AK104" s="2">
        <v>0</v>
      </c>
      <c r="AL104" s="2">
        <v>0.06</v>
      </c>
      <c r="AM104" s="2">
        <v>0</v>
      </c>
      <c r="AN104" s="2">
        <v>0</v>
      </c>
      <c r="AO104" s="2">
        <v>1822.66</v>
      </c>
      <c r="AP104" s="2">
        <v>0</v>
      </c>
      <c r="AQ104" s="2">
        <v>0</v>
      </c>
      <c r="AR104" s="2">
        <v>0</v>
      </c>
      <c r="AS104" s="2">
        <v>11590.9</v>
      </c>
      <c r="AT104" s="2">
        <v>2684</v>
      </c>
      <c r="AU104" s="2">
        <v>791.21</v>
      </c>
      <c r="AV104" s="2">
        <v>271.35000000000002</v>
      </c>
      <c r="AW104" s="2">
        <v>0</v>
      </c>
      <c r="AX104" s="2">
        <v>1456.01</v>
      </c>
      <c r="AY104" s="2">
        <v>0</v>
      </c>
      <c r="AZ104" s="2">
        <v>1727.36</v>
      </c>
    </row>
    <row r="105" spans="1:52" x14ac:dyDescent="0.25">
      <c r="B105" s="4" t="s">
        <v>162</v>
      </c>
      <c r="C105" s="20" t="s">
        <v>163</v>
      </c>
      <c r="D105" s="2">
        <v>10907.1</v>
      </c>
      <c r="E105" s="2">
        <v>0</v>
      </c>
      <c r="F105" s="2">
        <v>0</v>
      </c>
      <c r="G105" s="2">
        <v>0</v>
      </c>
      <c r="H105" s="2">
        <v>4726.41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717</v>
      </c>
      <c r="P105" s="2">
        <v>253.3</v>
      </c>
      <c r="Q105" s="2">
        <v>708.5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12585.9</v>
      </c>
      <c r="X105" s="2">
        <v>0</v>
      </c>
      <c r="Y105" s="2">
        <v>231.02</v>
      </c>
      <c r="Z105" s="2">
        <v>0</v>
      </c>
      <c r="AA105" s="2">
        <v>1287.45</v>
      </c>
      <c r="AB105" s="2">
        <v>1287.45</v>
      </c>
      <c r="AC105" s="2">
        <v>109.08</v>
      </c>
      <c r="AD105" s="2">
        <v>0</v>
      </c>
      <c r="AE105" s="2">
        <v>0</v>
      </c>
      <c r="AF105" s="2">
        <v>1254.32</v>
      </c>
      <c r="AG105" s="2">
        <v>4638</v>
      </c>
      <c r="AH105" s="2">
        <v>0</v>
      </c>
      <c r="AI105" s="2">
        <v>0</v>
      </c>
      <c r="AJ105" s="2">
        <v>0</v>
      </c>
      <c r="AK105" s="2">
        <v>0</v>
      </c>
      <c r="AL105" s="2">
        <v>0.03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7519.9</v>
      </c>
      <c r="AT105" s="2">
        <v>5066</v>
      </c>
      <c r="AU105" s="2">
        <v>401.95</v>
      </c>
      <c r="AV105" s="2">
        <v>242.65</v>
      </c>
      <c r="AW105" s="2">
        <v>0</v>
      </c>
      <c r="AX105" s="2">
        <v>720.42</v>
      </c>
      <c r="AY105" s="2">
        <v>0</v>
      </c>
      <c r="AZ105" s="2">
        <v>963.07</v>
      </c>
    </row>
    <row r="106" spans="1:52" x14ac:dyDescent="0.25">
      <c r="B106" s="4" t="s">
        <v>534</v>
      </c>
      <c r="C106" s="20" t="s">
        <v>535</v>
      </c>
      <c r="D106" s="2">
        <v>12197.1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400</v>
      </c>
      <c r="M106" s="2">
        <v>0</v>
      </c>
      <c r="N106" s="2">
        <v>0</v>
      </c>
      <c r="O106" s="2">
        <v>815</v>
      </c>
      <c r="P106" s="2">
        <v>496</v>
      </c>
      <c r="Q106" s="2">
        <v>708.5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14616.6</v>
      </c>
      <c r="X106" s="2">
        <v>0</v>
      </c>
      <c r="Y106" s="2">
        <v>0</v>
      </c>
      <c r="Z106" s="2">
        <v>0</v>
      </c>
      <c r="AA106" s="2">
        <v>1699.9</v>
      </c>
      <c r="AB106" s="2">
        <v>1699.9</v>
      </c>
      <c r="AC106" s="2">
        <v>121.98</v>
      </c>
      <c r="AD106" s="45">
        <v>-111.4</v>
      </c>
      <c r="AE106" s="2">
        <v>0</v>
      </c>
      <c r="AF106" s="2">
        <v>1402.68</v>
      </c>
      <c r="AG106" s="2">
        <v>6100</v>
      </c>
      <c r="AH106" s="2">
        <v>0</v>
      </c>
      <c r="AI106" s="2">
        <v>0</v>
      </c>
      <c r="AJ106" s="2">
        <v>0</v>
      </c>
      <c r="AK106" s="2">
        <v>0</v>
      </c>
      <c r="AL106" s="45">
        <v>-0.08</v>
      </c>
      <c r="AM106" s="2">
        <v>0</v>
      </c>
      <c r="AN106" s="2">
        <v>0</v>
      </c>
      <c r="AO106" s="2">
        <v>2847.02</v>
      </c>
      <c r="AP106" s="2">
        <v>0</v>
      </c>
      <c r="AQ106" s="2">
        <v>0</v>
      </c>
      <c r="AR106" s="2">
        <v>0</v>
      </c>
      <c r="AS106" s="2">
        <v>12060.1</v>
      </c>
      <c r="AT106" s="2">
        <v>2556.5</v>
      </c>
      <c r="AU106" s="2">
        <v>791.21</v>
      </c>
      <c r="AV106" s="2">
        <v>271.35000000000002</v>
      </c>
      <c r="AW106" s="2">
        <v>0</v>
      </c>
      <c r="AX106" s="2">
        <v>1456.01</v>
      </c>
      <c r="AY106" s="2">
        <v>0</v>
      </c>
      <c r="AZ106" s="2">
        <v>1727.36</v>
      </c>
    </row>
    <row r="107" spans="1:52" x14ac:dyDescent="0.25">
      <c r="B107" s="4" t="s">
        <v>164</v>
      </c>
      <c r="C107" s="20" t="s">
        <v>165</v>
      </c>
      <c r="D107" s="2">
        <v>11279.1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400</v>
      </c>
      <c r="M107" s="2">
        <v>0</v>
      </c>
      <c r="N107" s="2">
        <v>0</v>
      </c>
      <c r="O107" s="2">
        <v>737</v>
      </c>
      <c r="P107" s="2">
        <v>455</v>
      </c>
      <c r="Q107" s="2">
        <v>566.79999999999995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13437.9</v>
      </c>
      <c r="X107" s="2">
        <v>0</v>
      </c>
      <c r="Y107" s="2">
        <v>940.74</v>
      </c>
      <c r="Z107" s="2">
        <v>0</v>
      </c>
      <c r="AA107" s="2">
        <v>1448.14</v>
      </c>
      <c r="AB107" s="2">
        <v>1448.14</v>
      </c>
      <c r="AC107" s="2">
        <v>112.8</v>
      </c>
      <c r="AD107" s="2">
        <v>0</v>
      </c>
      <c r="AE107" s="2">
        <v>0</v>
      </c>
      <c r="AF107" s="2">
        <v>1297.0999999999999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0.12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3798.9</v>
      </c>
      <c r="AT107" s="2">
        <v>9639</v>
      </c>
      <c r="AU107" s="2">
        <v>762.11</v>
      </c>
      <c r="AV107" s="2">
        <v>250.92</v>
      </c>
      <c r="AW107" s="2">
        <v>0</v>
      </c>
      <c r="AX107" s="2">
        <v>1376.88</v>
      </c>
      <c r="AY107" s="2">
        <v>0</v>
      </c>
      <c r="AZ107" s="2">
        <v>1627.8</v>
      </c>
    </row>
    <row r="108" spans="1:52" x14ac:dyDescent="0.25">
      <c r="B108" s="4" t="s">
        <v>166</v>
      </c>
      <c r="C108" s="20" t="s">
        <v>167</v>
      </c>
      <c r="D108" s="2">
        <v>11279.1</v>
      </c>
      <c r="E108" s="2">
        <v>0</v>
      </c>
      <c r="F108" s="2">
        <v>0</v>
      </c>
      <c r="G108" s="2">
        <v>0</v>
      </c>
      <c r="H108" s="2">
        <v>0</v>
      </c>
      <c r="I108" s="2">
        <v>751.94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737</v>
      </c>
      <c r="P108" s="2">
        <v>455</v>
      </c>
      <c r="Q108" s="2">
        <v>566.79999999999995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13777.31</v>
      </c>
      <c r="X108" s="2">
        <v>0</v>
      </c>
      <c r="Y108" s="2">
        <v>945.04</v>
      </c>
      <c r="Z108" s="2">
        <v>0</v>
      </c>
      <c r="AA108" s="2">
        <v>1443.63</v>
      </c>
      <c r="AB108" s="2">
        <v>1443.63</v>
      </c>
      <c r="AC108" s="2">
        <v>112.8</v>
      </c>
      <c r="AD108" s="2">
        <v>0</v>
      </c>
      <c r="AE108" s="2">
        <v>0</v>
      </c>
      <c r="AF108" s="2">
        <v>1297.0999999999999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45">
        <v>-0.26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3798.31</v>
      </c>
      <c r="AT108" s="2">
        <v>9979</v>
      </c>
      <c r="AU108" s="2">
        <v>762.11</v>
      </c>
      <c r="AV108" s="2">
        <v>250.92</v>
      </c>
      <c r="AW108" s="2">
        <v>0</v>
      </c>
      <c r="AX108" s="2">
        <v>1376.88</v>
      </c>
      <c r="AY108" s="2">
        <v>0</v>
      </c>
      <c r="AZ108" s="2">
        <v>1627.8</v>
      </c>
    </row>
    <row r="109" spans="1:52" x14ac:dyDescent="0.25">
      <c r="B109" s="4" t="s">
        <v>168</v>
      </c>
      <c r="C109" s="20" t="s">
        <v>169</v>
      </c>
      <c r="D109" s="2">
        <v>12941.1</v>
      </c>
      <c r="E109" s="2">
        <v>0</v>
      </c>
      <c r="F109" s="2">
        <v>0</v>
      </c>
      <c r="G109" s="2">
        <v>0</v>
      </c>
      <c r="H109" s="2">
        <v>1725.48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815</v>
      </c>
      <c r="P109" s="2">
        <v>494</v>
      </c>
      <c r="Q109" s="2">
        <v>566.79999999999995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14816.9</v>
      </c>
      <c r="X109" s="2">
        <v>0</v>
      </c>
      <c r="Y109" s="2">
        <v>300</v>
      </c>
      <c r="Z109" s="2">
        <v>0</v>
      </c>
      <c r="AA109" s="2">
        <v>1742.69</v>
      </c>
      <c r="AB109" s="2">
        <v>1742.69</v>
      </c>
      <c r="AC109" s="2">
        <v>129.41999999999999</v>
      </c>
      <c r="AD109" s="2">
        <v>0</v>
      </c>
      <c r="AE109" s="2">
        <v>0</v>
      </c>
      <c r="AF109" s="2">
        <v>1488.22</v>
      </c>
      <c r="AG109" s="2">
        <v>5600</v>
      </c>
      <c r="AH109" s="2">
        <v>0</v>
      </c>
      <c r="AI109" s="2">
        <v>0</v>
      </c>
      <c r="AJ109" s="2">
        <v>0</v>
      </c>
      <c r="AK109" s="2">
        <v>0</v>
      </c>
      <c r="AL109" s="45">
        <v>-0.05</v>
      </c>
      <c r="AM109" s="2">
        <v>0</v>
      </c>
      <c r="AN109" s="2">
        <v>5186.62</v>
      </c>
      <c r="AO109" s="2">
        <v>300</v>
      </c>
      <c r="AP109" s="2">
        <v>0</v>
      </c>
      <c r="AQ109" s="2">
        <v>0</v>
      </c>
      <c r="AR109" s="2">
        <v>0</v>
      </c>
      <c r="AS109" s="2">
        <v>14746.9</v>
      </c>
      <c r="AT109" s="2">
        <v>70</v>
      </c>
      <c r="AU109" s="2">
        <v>698.39</v>
      </c>
      <c r="AV109" s="2">
        <v>287.89999999999998</v>
      </c>
      <c r="AW109" s="2">
        <v>0</v>
      </c>
      <c r="AX109" s="2">
        <v>1302.98</v>
      </c>
      <c r="AY109" s="2">
        <v>0</v>
      </c>
      <c r="AZ109" s="2">
        <v>1590.88</v>
      </c>
    </row>
    <row r="110" spans="1:52" x14ac:dyDescent="0.25">
      <c r="B110" s="4" t="s">
        <v>170</v>
      </c>
      <c r="C110" s="20" t="s">
        <v>171</v>
      </c>
      <c r="D110" s="2">
        <v>12197.1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815</v>
      </c>
      <c r="P110" s="2">
        <v>496</v>
      </c>
      <c r="Q110" s="2">
        <v>566.79999999999995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14074.9</v>
      </c>
      <c r="X110" s="2">
        <v>0</v>
      </c>
      <c r="Y110" s="2">
        <v>0</v>
      </c>
      <c r="Z110" s="2">
        <v>0</v>
      </c>
      <c r="AA110" s="2">
        <v>1584.2</v>
      </c>
      <c r="AB110" s="2">
        <v>1584.2</v>
      </c>
      <c r="AC110" s="2">
        <v>121.98</v>
      </c>
      <c r="AD110" s="2">
        <v>0</v>
      </c>
      <c r="AE110" s="2">
        <v>0</v>
      </c>
      <c r="AF110" s="2">
        <v>1402.68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0.04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3108.9</v>
      </c>
      <c r="AT110" s="2">
        <v>10966</v>
      </c>
      <c r="AU110" s="2">
        <v>873.34</v>
      </c>
      <c r="AV110" s="2">
        <v>328.98</v>
      </c>
      <c r="AW110" s="2">
        <v>0</v>
      </c>
      <c r="AX110" s="2">
        <v>1679.33</v>
      </c>
      <c r="AY110" s="2">
        <v>0</v>
      </c>
      <c r="AZ110" s="2">
        <v>2008.31</v>
      </c>
    </row>
    <row r="111" spans="1:52" x14ac:dyDescent="0.25">
      <c r="B111" s="4" t="s">
        <v>172</v>
      </c>
      <c r="C111" s="20" t="s">
        <v>173</v>
      </c>
      <c r="D111" s="2">
        <v>12197.1</v>
      </c>
      <c r="E111" s="2">
        <v>0</v>
      </c>
      <c r="F111" s="2">
        <v>0</v>
      </c>
      <c r="G111" s="2">
        <v>0</v>
      </c>
      <c r="H111" s="2">
        <v>0</v>
      </c>
      <c r="I111" s="2">
        <v>813.14</v>
      </c>
      <c r="J111" s="2">
        <v>0</v>
      </c>
      <c r="K111" s="2">
        <v>0</v>
      </c>
      <c r="L111" s="2">
        <v>400</v>
      </c>
      <c r="M111" s="2">
        <v>0</v>
      </c>
      <c r="N111" s="2">
        <v>0</v>
      </c>
      <c r="O111" s="2">
        <v>815</v>
      </c>
      <c r="P111" s="2">
        <v>496</v>
      </c>
      <c r="Q111" s="2">
        <v>566.79999999999995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15288.04</v>
      </c>
      <c r="X111" s="2">
        <v>0</v>
      </c>
      <c r="Y111" s="2">
        <v>784.55</v>
      </c>
      <c r="Z111" s="2">
        <v>0</v>
      </c>
      <c r="AA111" s="2">
        <v>1756.48</v>
      </c>
      <c r="AB111" s="2">
        <v>1756.48</v>
      </c>
      <c r="AC111" s="2">
        <v>121.98</v>
      </c>
      <c r="AD111" s="2">
        <v>0</v>
      </c>
      <c r="AE111" s="2">
        <v>0</v>
      </c>
      <c r="AF111" s="2">
        <v>1402.66</v>
      </c>
      <c r="AG111" s="2">
        <v>3549.16</v>
      </c>
      <c r="AH111" s="2">
        <v>0</v>
      </c>
      <c r="AI111" s="2">
        <v>0</v>
      </c>
      <c r="AJ111" s="2">
        <v>0</v>
      </c>
      <c r="AK111" s="2">
        <v>0</v>
      </c>
      <c r="AL111" s="2">
        <v>0.21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7615.04</v>
      </c>
      <c r="AT111" s="2">
        <v>7673</v>
      </c>
      <c r="AU111" s="2">
        <v>791.21</v>
      </c>
      <c r="AV111" s="2">
        <v>271.35000000000002</v>
      </c>
      <c r="AW111" s="2">
        <v>0</v>
      </c>
      <c r="AX111" s="2">
        <v>1456.01</v>
      </c>
      <c r="AY111" s="2">
        <v>0</v>
      </c>
      <c r="AZ111" s="2">
        <v>1727.36</v>
      </c>
    </row>
    <row r="112" spans="1:52" x14ac:dyDescent="0.25">
      <c r="B112" s="4" t="s">
        <v>174</v>
      </c>
      <c r="C112" s="20" t="s">
        <v>175</v>
      </c>
      <c r="D112" s="2">
        <v>12197.1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400</v>
      </c>
      <c r="M112" s="2">
        <v>0</v>
      </c>
      <c r="N112" s="2">
        <v>0</v>
      </c>
      <c r="O112" s="2">
        <v>815</v>
      </c>
      <c r="P112" s="2">
        <v>496</v>
      </c>
      <c r="Q112" s="2">
        <v>566.79999999999995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14474.9</v>
      </c>
      <c r="X112" s="2">
        <v>0</v>
      </c>
      <c r="Y112" s="2">
        <v>0</v>
      </c>
      <c r="Z112" s="2">
        <v>0</v>
      </c>
      <c r="AA112" s="2">
        <v>1669.64</v>
      </c>
      <c r="AB112" s="2">
        <v>1669.64</v>
      </c>
      <c r="AC112" s="2">
        <v>121.98</v>
      </c>
      <c r="AD112" s="2">
        <v>0</v>
      </c>
      <c r="AE112" s="2">
        <v>0</v>
      </c>
      <c r="AF112" s="2">
        <v>1402.66</v>
      </c>
      <c r="AG112" s="2">
        <v>0</v>
      </c>
      <c r="AH112" s="2">
        <v>5113.82</v>
      </c>
      <c r="AI112" s="2">
        <v>1057.94</v>
      </c>
      <c r="AJ112" s="2">
        <v>0</v>
      </c>
      <c r="AK112" s="2">
        <v>0</v>
      </c>
      <c r="AL112" s="2">
        <v>0.36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9366.4</v>
      </c>
      <c r="AT112" s="2">
        <v>5108.5</v>
      </c>
      <c r="AU112" s="2">
        <v>791.21</v>
      </c>
      <c r="AV112" s="2">
        <v>271.35000000000002</v>
      </c>
      <c r="AW112" s="2">
        <v>0</v>
      </c>
      <c r="AX112" s="2">
        <v>1456.01</v>
      </c>
      <c r="AY112" s="2">
        <v>0</v>
      </c>
      <c r="AZ112" s="2">
        <v>1727.36</v>
      </c>
    </row>
    <row r="113" spans="1:52" x14ac:dyDescent="0.25">
      <c r="B113" s="4" t="s">
        <v>176</v>
      </c>
      <c r="C113" s="20" t="s">
        <v>177</v>
      </c>
      <c r="D113" s="2">
        <v>11279.1</v>
      </c>
      <c r="E113" s="2">
        <v>0</v>
      </c>
      <c r="F113" s="2">
        <v>281.98</v>
      </c>
      <c r="G113" s="2">
        <v>0</v>
      </c>
      <c r="H113" s="2">
        <v>0</v>
      </c>
      <c r="I113" s="2">
        <v>751.94</v>
      </c>
      <c r="J113" s="2">
        <v>0</v>
      </c>
      <c r="K113" s="2">
        <v>0</v>
      </c>
      <c r="L113" s="2">
        <v>400</v>
      </c>
      <c r="M113" s="2">
        <v>0</v>
      </c>
      <c r="N113" s="2">
        <v>0</v>
      </c>
      <c r="O113" s="2">
        <v>737</v>
      </c>
      <c r="P113" s="2">
        <v>455</v>
      </c>
      <c r="Q113" s="2">
        <v>566.79999999999995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14471.82</v>
      </c>
      <c r="X113" s="2">
        <v>0</v>
      </c>
      <c r="Y113" s="2">
        <v>941.99</v>
      </c>
      <c r="Z113" s="2">
        <v>0</v>
      </c>
      <c r="AA113" s="2">
        <v>1558.55</v>
      </c>
      <c r="AB113" s="2">
        <v>1558.55</v>
      </c>
      <c r="AC113" s="2">
        <v>112.8</v>
      </c>
      <c r="AD113" s="2">
        <v>0</v>
      </c>
      <c r="AE113" s="2">
        <v>0</v>
      </c>
      <c r="AF113" s="2">
        <v>1297.0999999999999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45">
        <v>-0.12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3910.32</v>
      </c>
      <c r="AT113" s="2">
        <v>10561.5</v>
      </c>
      <c r="AU113" s="2">
        <v>839.94</v>
      </c>
      <c r="AV113" s="2">
        <v>305.54000000000002</v>
      </c>
      <c r="AW113" s="2">
        <v>0</v>
      </c>
      <c r="AX113" s="2">
        <v>1588.52</v>
      </c>
      <c r="AY113" s="2">
        <v>0</v>
      </c>
      <c r="AZ113" s="2">
        <v>1894.06</v>
      </c>
    </row>
    <row r="114" spans="1:52" x14ac:dyDescent="0.25">
      <c r="B114" s="4" t="s">
        <v>178</v>
      </c>
      <c r="C114" s="20" t="s">
        <v>179</v>
      </c>
      <c r="D114" s="2">
        <v>12197.1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400</v>
      </c>
      <c r="M114" s="2">
        <v>0</v>
      </c>
      <c r="N114" s="2">
        <v>0</v>
      </c>
      <c r="O114" s="2">
        <v>815</v>
      </c>
      <c r="P114" s="2">
        <v>496</v>
      </c>
      <c r="Q114" s="2">
        <v>566.79999999999995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14474.9</v>
      </c>
      <c r="X114" s="2">
        <v>0</v>
      </c>
      <c r="Y114" s="2">
        <v>754.44</v>
      </c>
      <c r="Z114" s="2">
        <v>0</v>
      </c>
      <c r="AA114" s="2">
        <v>1669.64</v>
      </c>
      <c r="AB114" s="2">
        <v>1669.64</v>
      </c>
      <c r="AC114" s="2">
        <v>112.8</v>
      </c>
      <c r="AD114" s="2">
        <v>0</v>
      </c>
      <c r="AE114" s="2">
        <v>0</v>
      </c>
      <c r="AF114" s="2">
        <v>1402.66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45">
        <v>-0.14000000000000001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3939.4</v>
      </c>
      <c r="AT114" s="2">
        <v>10535.5</v>
      </c>
      <c r="AU114" s="2">
        <v>872.72</v>
      </c>
      <c r="AV114" s="2">
        <v>328.55</v>
      </c>
      <c r="AW114" s="2">
        <v>0</v>
      </c>
      <c r="AX114" s="2">
        <v>1677.67</v>
      </c>
      <c r="AY114" s="2">
        <v>0</v>
      </c>
      <c r="AZ114" s="2">
        <v>2006.22</v>
      </c>
    </row>
    <row r="115" spans="1:52" x14ac:dyDescent="0.25">
      <c r="B115" s="4" t="s">
        <v>180</v>
      </c>
      <c r="C115" s="20" t="s">
        <v>181</v>
      </c>
      <c r="D115" s="2">
        <v>12197.1</v>
      </c>
      <c r="E115" s="2">
        <v>0</v>
      </c>
      <c r="F115" s="2">
        <v>0</v>
      </c>
      <c r="G115" s="2">
        <v>0</v>
      </c>
      <c r="H115" s="2">
        <v>0</v>
      </c>
      <c r="I115" s="2">
        <v>406.57</v>
      </c>
      <c r="J115" s="2">
        <v>0</v>
      </c>
      <c r="K115" s="2">
        <v>0</v>
      </c>
      <c r="L115" s="2">
        <v>200</v>
      </c>
      <c r="M115" s="2">
        <v>0</v>
      </c>
      <c r="N115" s="2">
        <v>0</v>
      </c>
      <c r="O115" s="2">
        <v>815</v>
      </c>
      <c r="P115" s="2">
        <v>496</v>
      </c>
      <c r="Q115" s="2">
        <v>283.39999999999998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14398.07</v>
      </c>
      <c r="X115" s="2">
        <v>0</v>
      </c>
      <c r="Y115" s="2">
        <v>783.58</v>
      </c>
      <c r="Z115" s="2">
        <v>0</v>
      </c>
      <c r="AA115" s="2">
        <v>1609.8</v>
      </c>
      <c r="AB115" s="2">
        <v>1609.8</v>
      </c>
      <c r="AC115" s="2">
        <v>121.98</v>
      </c>
      <c r="AD115" s="2">
        <v>0</v>
      </c>
      <c r="AE115" s="2">
        <v>0</v>
      </c>
      <c r="AF115" s="2">
        <v>1402.66</v>
      </c>
      <c r="AG115" s="2">
        <v>4902</v>
      </c>
      <c r="AH115" s="2">
        <v>0</v>
      </c>
      <c r="AI115" s="2">
        <v>0</v>
      </c>
      <c r="AJ115" s="2">
        <v>0</v>
      </c>
      <c r="AK115" s="2">
        <v>0</v>
      </c>
      <c r="AL115" s="2">
        <v>0.05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8820.07</v>
      </c>
      <c r="AT115" s="2">
        <v>5578</v>
      </c>
      <c r="AU115" s="2">
        <v>791.21</v>
      </c>
      <c r="AV115" s="2">
        <v>271.35000000000002</v>
      </c>
      <c r="AW115" s="2">
        <v>0</v>
      </c>
      <c r="AX115" s="2">
        <v>1456.01</v>
      </c>
      <c r="AY115" s="2">
        <v>0</v>
      </c>
      <c r="AZ115" s="2">
        <v>1727.36</v>
      </c>
    </row>
    <row r="116" spans="1:52" x14ac:dyDescent="0.25">
      <c r="B116" s="4" t="s">
        <v>182</v>
      </c>
      <c r="C116" s="20" t="s">
        <v>183</v>
      </c>
      <c r="D116" s="2">
        <v>11279.1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200</v>
      </c>
      <c r="M116" s="2">
        <v>0</v>
      </c>
      <c r="N116" s="2">
        <v>0</v>
      </c>
      <c r="O116" s="2">
        <v>737</v>
      </c>
      <c r="P116" s="2">
        <v>455</v>
      </c>
      <c r="Q116" s="2">
        <v>283.39999999999998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12954.5</v>
      </c>
      <c r="X116" s="2">
        <v>0</v>
      </c>
      <c r="Y116" s="2">
        <v>935.14</v>
      </c>
      <c r="Z116" s="2">
        <v>0</v>
      </c>
      <c r="AA116" s="2">
        <v>1353.52</v>
      </c>
      <c r="AB116" s="2">
        <v>1353.52</v>
      </c>
      <c r="AC116" s="2">
        <v>112.8</v>
      </c>
      <c r="AD116" s="2">
        <v>0</v>
      </c>
      <c r="AE116" s="2">
        <v>0</v>
      </c>
      <c r="AF116" s="2">
        <v>1297.0999999999999</v>
      </c>
      <c r="AG116" s="2">
        <v>4944</v>
      </c>
      <c r="AH116" s="2">
        <v>0</v>
      </c>
      <c r="AI116" s="2">
        <v>0</v>
      </c>
      <c r="AJ116" s="2">
        <v>0</v>
      </c>
      <c r="AK116" s="2">
        <v>0</v>
      </c>
      <c r="AL116" s="45">
        <v>-0.06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8642.5</v>
      </c>
      <c r="AT116" s="2">
        <v>4312</v>
      </c>
      <c r="AU116" s="2">
        <v>762.11</v>
      </c>
      <c r="AV116" s="2">
        <v>250.92</v>
      </c>
      <c r="AW116" s="2">
        <v>0</v>
      </c>
      <c r="AX116" s="2">
        <v>1376.88</v>
      </c>
      <c r="AY116" s="2">
        <v>0</v>
      </c>
      <c r="AZ116" s="2">
        <v>1627.8</v>
      </c>
    </row>
    <row r="117" spans="1:52" x14ac:dyDescent="0.25">
      <c r="B117" s="4" t="s">
        <v>184</v>
      </c>
      <c r="C117" s="20" t="s">
        <v>185</v>
      </c>
      <c r="D117" s="2">
        <v>10907.1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200</v>
      </c>
      <c r="M117" s="2">
        <v>0</v>
      </c>
      <c r="N117" s="2">
        <v>0</v>
      </c>
      <c r="O117" s="2">
        <v>717</v>
      </c>
      <c r="P117" s="2">
        <v>447</v>
      </c>
      <c r="Q117" s="2">
        <v>283.39999999999998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12554.5</v>
      </c>
      <c r="X117" s="2">
        <v>0</v>
      </c>
      <c r="Y117" s="2">
        <v>1021.83</v>
      </c>
      <c r="Z117" s="2">
        <v>0</v>
      </c>
      <c r="AA117" s="2">
        <v>1281.8399999999999</v>
      </c>
      <c r="AB117" s="2">
        <v>1281.8399999999999</v>
      </c>
      <c r="AC117" s="2">
        <v>109.08</v>
      </c>
      <c r="AD117" s="2">
        <v>0</v>
      </c>
      <c r="AE117" s="2">
        <v>0</v>
      </c>
      <c r="AF117" s="2">
        <v>1254.32</v>
      </c>
      <c r="AG117" s="2">
        <v>3270</v>
      </c>
      <c r="AH117" s="2">
        <v>0</v>
      </c>
      <c r="AI117" s="2">
        <v>0</v>
      </c>
      <c r="AJ117" s="2">
        <v>0</v>
      </c>
      <c r="AK117" s="2">
        <v>0</v>
      </c>
      <c r="AL117" s="45">
        <v>-7.0000000000000007E-2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6937</v>
      </c>
      <c r="AT117" s="2">
        <v>5617.5</v>
      </c>
      <c r="AU117" s="2">
        <v>750.32</v>
      </c>
      <c r="AV117" s="2">
        <v>242.65</v>
      </c>
      <c r="AW117" s="2">
        <v>0</v>
      </c>
      <c r="AX117" s="2">
        <v>1344.81</v>
      </c>
      <c r="AY117" s="2">
        <v>0</v>
      </c>
      <c r="AZ117" s="2">
        <v>1587.46</v>
      </c>
    </row>
    <row r="118" spans="1:52" x14ac:dyDescent="0.25">
      <c r="B118" s="4" t="s">
        <v>186</v>
      </c>
      <c r="C118" s="20" t="s">
        <v>187</v>
      </c>
      <c r="D118" s="2">
        <v>11669.1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400</v>
      </c>
      <c r="M118" s="2">
        <v>0</v>
      </c>
      <c r="N118" s="2">
        <v>0</v>
      </c>
      <c r="O118" s="2">
        <v>788</v>
      </c>
      <c r="P118" s="2">
        <v>468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13853.1</v>
      </c>
      <c r="X118" s="2">
        <v>0</v>
      </c>
      <c r="Y118" s="2">
        <v>717.99</v>
      </c>
      <c r="Z118" s="2">
        <v>0</v>
      </c>
      <c r="AA118" s="2">
        <v>1536.82</v>
      </c>
      <c r="AB118" s="2">
        <v>1536.82</v>
      </c>
      <c r="AC118" s="2">
        <v>121.98</v>
      </c>
      <c r="AD118" s="2">
        <v>0</v>
      </c>
      <c r="AE118" s="2">
        <v>0</v>
      </c>
      <c r="AF118" s="2">
        <v>1402.66</v>
      </c>
      <c r="AG118" s="2">
        <v>5112</v>
      </c>
      <c r="AH118" s="2">
        <v>0</v>
      </c>
      <c r="AI118" s="2">
        <v>0</v>
      </c>
      <c r="AJ118" s="2">
        <v>0</v>
      </c>
      <c r="AK118" s="2">
        <v>0</v>
      </c>
      <c r="AL118" s="2">
        <v>0.31</v>
      </c>
      <c r="AM118" s="2">
        <v>0</v>
      </c>
      <c r="AN118" s="2">
        <v>0</v>
      </c>
      <c r="AO118" s="2">
        <v>1644.34</v>
      </c>
      <c r="AP118" s="2">
        <v>0</v>
      </c>
      <c r="AQ118" s="2">
        <v>0</v>
      </c>
      <c r="AR118" s="2">
        <v>0</v>
      </c>
      <c r="AS118" s="2">
        <v>10536.1</v>
      </c>
      <c r="AT118" s="2">
        <v>3317</v>
      </c>
      <c r="AU118" s="2">
        <v>876.4</v>
      </c>
      <c r="AV118" s="2">
        <v>331.13</v>
      </c>
      <c r="AW118" s="2">
        <v>0</v>
      </c>
      <c r="AX118" s="2">
        <v>1687.67</v>
      </c>
      <c r="AY118" s="2">
        <v>0</v>
      </c>
      <c r="AZ118" s="2">
        <v>2018.8</v>
      </c>
    </row>
    <row r="119" spans="1:52" x14ac:dyDescent="0.25">
      <c r="B119" s="4" t="s">
        <v>188</v>
      </c>
      <c r="C119" s="20" t="s">
        <v>189</v>
      </c>
      <c r="D119" s="2">
        <v>12197.1</v>
      </c>
      <c r="E119" s="2">
        <v>0</v>
      </c>
      <c r="F119" s="2">
        <v>0</v>
      </c>
      <c r="G119" s="2">
        <v>0</v>
      </c>
      <c r="H119" s="2">
        <v>5691.98</v>
      </c>
      <c r="I119" s="2">
        <v>813.14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815</v>
      </c>
      <c r="P119" s="2">
        <v>413.33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14238.57</v>
      </c>
      <c r="X119" s="2">
        <v>0</v>
      </c>
      <c r="Y119" s="2">
        <v>776.18</v>
      </c>
      <c r="Z119" s="2">
        <v>0</v>
      </c>
      <c r="AA119" s="2">
        <v>1532.31</v>
      </c>
      <c r="AB119" s="2">
        <v>1532.31</v>
      </c>
      <c r="AC119" s="2">
        <v>121.98</v>
      </c>
      <c r="AD119" s="2">
        <v>0</v>
      </c>
      <c r="AE119" s="2">
        <v>0</v>
      </c>
      <c r="AF119" s="2">
        <v>1402.66</v>
      </c>
      <c r="AG119" s="2">
        <v>4907</v>
      </c>
      <c r="AH119" s="2">
        <v>0</v>
      </c>
      <c r="AI119" s="2">
        <v>0</v>
      </c>
      <c r="AJ119" s="2">
        <v>0</v>
      </c>
      <c r="AK119" s="2">
        <v>0</v>
      </c>
      <c r="AL119" s="2">
        <v>0.46</v>
      </c>
      <c r="AM119" s="2">
        <v>0</v>
      </c>
      <c r="AN119" s="2">
        <v>0</v>
      </c>
      <c r="AO119" s="2">
        <v>828.48</v>
      </c>
      <c r="AP119" s="2">
        <v>0</v>
      </c>
      <c r="AQ119" s="2">
        <v>0</v>
      </c>
      <c r="AR119" s="2">
        <v>0</v>
      </c>
      <c r="AS119" s="2">
        <v>9569.07</v>
      </c>
      <c r="AT119" s="2">
        <v>4669.5</v>
      </c>
      <c r="AU119" s="2">
        <v>440.16</v>
      </c>
      <c r="AV119" s="2">
        <v>333.89</v>
      </c>
      <c r="AW119" s="2">
        <v>0</v>
      </c>
      <c r="AX119" s="2">
        <v>849.18</v>
      </c>
      <c r="AY119" s="2">
        <v>0</v>
      </c>
      <c r="AZ119" s="2">
        <v>1183.07</v>
      </c>
    </row>
    <row r="120" spans="1:52" x14ac:dyDescent="0.25">
      <c r="B120" s="4" t="s">
        <v>190</v>
      </c>
      <c r="C120" s="20" t="s">
        <v>191</v>
      </c>
      <c r="D120" s="2">
        <v>11669.1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400</v>
      </c>
      <c r="M120" s="2">
        <v>0</v>
      </c>
      <c r="N120" s="2">
        <v>0</v>
      </c>
      <c r="O120" s="2">
        <v>788</v>
      </c>
      <c r="P120" s="2">
        <v>468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13325.1</v>
      </c>
      <c r="X120" s="2">
        <v>0</v>
      </c>
      <c r="Y120" s="2">
        <v>853.82</v>
      </c>
      <c r="Z120" s="2">
        <v>0</v>
      </c>
      <c r="AA120" s="2">
        <v>1424.04</v>
      </c>
      <c r="AB120" s="2">
        <v>1424.04</v>
      </c>
      <c r="AC120" s="2">
        <v>116.7</v>
      </c>
      <c r="AD120" s="2">
        <v>0</v>
      </c>
      <c r="AE120" s="2">
        <v>0</v>
      </c>
      <c r="AF120" s="2">
        <v>1341.94</v>
      </c>
      <c r="AG120" s="2">
        <v>5534</v>
      </c>
      <c r="AH120" s="2">
        <v>0</v>
      </c>
      <c r="AI120" s="2">
        <v>0</v>
      </c>
      <c r="AJ120" s="2">
        <v>0</v>
      </c>
      <c r="AK120" s="2">
        <v>0</v>
      </c>
      <c r="AL120" s="2">
        <v>0.1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9270.6</v>
      </c>
      <c r="AT120" s="2">
        <v>4054.5</v>
      </c>
      <c r="AU120" s="2">
        <v>845.58</v>
      </c>
      <c r="AV120" s="2">
        <v>309.5</v>
      </c>
      <c r="AW120" s="2">
        <v>0</v>
      </c>
      <c r="AX120" s="2">
        <v>1603.85</v>
      </c>
      <c r="AY120" s="2">
        <v>0</v>
      </c>
      <c r="AZ120" s="2">
        <v>1913.35</v>
      </c>
    </row>
    <row r="121" spans="1:52" x14ac:dyDescent="0.25">
      <c r="B121" s="4" t="s">
        <v>192</v>
      </c>
      <c r="C121" s="20" t="s">
        <v>193</v>
      </c>
      <c r="D121" s="2">
        <v>12197.1</v>
      </c>
      <c r="E121" s="2">
        <v>0</v>
      </c>
      <c r="F121" s="2">
        <v>2744.35</v>
      </c>
      <c r="G121" s="2">
        <v>0</v>
      </c>
      <c r="H121" s="2">
        <v>0</v>
      </c>
      <c r="I121" s="2">
        <v>813.14</v>
      </c>
      <c r="J121" s="2">
        <v>0</v>
      </c>
      <c r="K121" s="2">
        <v>0</v>
      </c>
      <c r="L121" s="2">
        <v>400</v>
      </c>
      <c r="M121" s="2">
        <v>0</v>
      </c>
      <c r="N121" s="2">
        <v>0</v>
      </c>
      <c r="O121" s="2">
        <v>801.5</v>
      </c>
      <c r="P121" s="2">
        <v>468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17424.09</v>
      </c>
      <c r="X121" s="2">
        <v>0</v>
      </c>
      <c r="Y121" s="2">
        <v>781.9</v>
      </c>
      <c r="Z121" s="2">
        <v>0</v>
      </c>
      <c r="AA121" s="2">
        <v>2119.11</v>
      </c>
      <c r="AB121" s="2">
        <v>2119.11</v>
      </c>
      <c r="AC121" s="2">
        <v>121.96</v>
      </c>
      <c r="AD121" s="2">
        <v>0</v>
      </c>
      <c r="AE121" s="2">
        <v>0</v>
      </c>
      <c r="AF121" s="2">
        <v>1402.66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45">
        <v>-0.04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4425.59</v>
      </c>
      <c r="AT121" s="2">
        <v>12998.5</v>
      </c>
      <c r="AU121" s="2">
        <v>854.47</v>
      </c>
      <c r="AV121" s="2">
        <v>315.75</v>
      </c>
      <c r="AW121" s="2">
        <v>0</v>
      </c>
      <c r="AX121" s="2">
        <v>1628.05</v>
      </c>
      <c r="AY121" s="2">
        <v>0</v>
      </c>
      <c r="AZ121" s="2">
        <v>1943.8</v>
      </c>
    </row>
    <row r="122" spans="1:52" x14ac:dyDescent="0.25">
      <c r="B122" s="4" t="s">
        <v>194</v>
      </c>
      <c r="C122" s="20" t="s">
        <v>195</v>
      </c>
      <c r="D122" s="2">
        <v>11279.1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400</v>
      </c>
      <c r="M122" s="2">
        <v>0</v>
      </c>
      <c r="N122" s="2">
        <v>0</v>
      </c>
      <c r="O122" s="2">
        <v>737</v>
      </c>
      <c r="P122" s="2">
        <v>455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12871.1</v>
      </c>
      <c r="X122" s="2">
        <v>0</v>
      </c>
      <c r="Y122" s="2">
        <v>938.34</v>
      </c>
      <c r="Z122" s="2">
        <v>0</v>
      </c>
      <c r="AA122" s="2">
        <v>1338.56</v>
      </c>
      <c r="AB122" s="2">
        <v>1338.56</v>
      </c>
      <c r="AC122" s="2">
        <v>112.8</v>
      </c>
      <c r="AD122" s="2">
        <v>0</v>
      </c>
      <c r="AE122" s="2">
        <v>0</v>
      </c>
      <c r="AF122" s="2">
        <v>1297.06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0.34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3687.1</v>
      </c>
      <c r="AT122" s="2">
        <v>9184</v>
      </c>
      <c r="AU122" s="2">
        <v>762.11</v>
      </c>
      <c r="AV122" s="2">
        <v>250.92</v>
      </c>
      <c r="AW122" s="2">
        <v>0</v>
      </c>
      <c r="AX122" s="2">
        <v>1376.88</v>
      </c>
      <c r="AY122" s="2">
        <v>0</v>
      </c>
      <c r="AZ122" s="2">
        <v>1627.8</v>
      </c>
    </row>
    <row r="123" spans="1:52" x14ac:dyDescent="0.25">
      <c r="B123" s="4" t="s">
        <v>196</v>
      </c>
      <c r="C123" s="20" t="s">
        <v>197</v>
      </c>
      <c r="D123" s="2">
        <v>11669.1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400</v>
      </c>
      <c r="M123" s="2">
        <v>0</v>
      </c>
      <c r="N123" s="2">
        <v>0</v>
      </c>
      <c r="O123" s="2">
        <v>788</v>
      </c>
      <c r="P123" s="2">
        <v>468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13325.1</v>
      </c>
      <c r="X123" s="2">
        <v>0</v>
      </c>
      <c r="Y123" s="2">
        <v>0</v>
      </c>
      <c r="Z123" s="2">
        <v>0</v>
      </c>
      <c r="AA123" s="2">
        <v>1424.04</v>
      </c>
      <c r="AB123" s="2">
        <v>1424.04</v>
      </c>
      <c r="AC123" s="2">
        <v>0</v>
      </c>
      <c r="AD123" s="2">
        <v>0</v>
      </c>
      <c r="AE123" s="2">
        <v>0</v>
      </c>
      <c r="AF123" s="2">
        <v>1341.94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45">
        <v>-0.38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2765.6</v>
      </c>
      <c r="AT123" s="2">
        <v>10559.5</v>
      </c>
      <c r="AU123" s="2">
        <v>774.46</v>
      </c>
      <c r="AV123" s="2">
        <v>259.60000000000002</v>
      </c>
      <c r="AW123" s="2">
        <v>0</v>
      </c>
      <c r="AX123" s="2">
        <v>1410.48</v>
      </c>
      <c r="AY123" s="2">
        <v>0</v>
      </c>
      <c r="AZ123" s="2">
        <v>1670.08</v>
      </c>
    </row>
    <row r="124" spans="1:52" x14ac:dyDescent="0.25">
      <c r="B124" s="4" t="s">
        <v>562</v>
      </c>
      <c r="C124" s="20" t="s">
        <v>563</v>
      </c>
      <c r="D124" s="2">
        <v>15675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1128</v>
      </c>
      <c r="P124" s="2">
        <v>703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17506</v>
      </c>
      <c r="X124" s="2">
        <v>0</v>
      </c>
      <c r="Y124" s="2">
        <v>0</v>
      </c>
      <c r="Z124" s="2">
        <v>0</v>
      </c>
      <c r="AA124" s="2">
        <v>2317.08</v>
      </c>
      <c r="AB124" s="2">
        <v>2317.08</v>
      </c>
      <c r="AC124" s="2">
        <v>0</v>
      </c>
      <c r="AD124" s="2">
        <v>0</v>
      </c>
      <c r="AE124" s="2">
        <v>0</v>
      </c>
      <c r="AF124" s="2">
        <v>1802.62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45">
        <v>-0.2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4119.5</v>
      </c>
      <c r="AT124" s="2">
        <v>13386.5</v>
      </c>
      <c r="AU124" s="2">
        <v>901.48</v>
      </c>
      <c r="AV124" s="2">
        <v>348.72</v>
      </c>
      <c r="AW124" s="2">
        <v>0</v>
      </c>
      <c r="AX124" s="2">
        <v>1755.84</v>
      </c>
      <c r="AY124" s="2">
        <v>0</v>
      </c>
      <c r="AZ124" s="2">
        <v>2104.56</v>
      </c>
    </row>
    <row r="125" spans="1:52" x14ac:dyDescent="0.25">
      <c r="B125" s="4" t="s">
        <v>198</v>
      </c>
      <c r="C125" s="20" t="s">
        <v>199</v>
      </c>
      <c r="D125" s="2">
        <v>11279.1</v>
      </c>
      <c r="E125" s="2">
        <v>0</v>
      </c>
      <c r="F125" s="2">
        <v>1315.89</v>
      </c>
      <c r="G125" s="2">
        <v>0</v>
      </c>
      <c r="H125" s="2">
        <v>0</v>
      </c>
      <c r="I125" s="2">
        <v>751.94</v>
      </c>
      <c r="J125" s="2">
        <v>0</v>
      </c>
      <c r="K125" s="2">
        <v>0</v>
      </c>
      <c r="L125" s="2">
        <v>200</v>
      </c>
      <c r="M125" s="2">
        <v>0</v>
      </c>
      <c r="N125" s="2">
        <v>0</v>
      </c>
      <c r="O125" s="2">
        <v>638.55999999999995</v>
      </c>
      <c r="P125" s="2">
        <v>424.58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14610.07</v>
      </c>
      <c r="X125" s="2">
        <v>0</v>
      </c>
      <c r="Y125" s="2">
        <v>0</v>
      </c>
      <c r="Z125" s="2">
        <v>0</v>
      </c>
      <c r="AA125" s="2">
        <v>1602.52</v>
      </c>
      <c r="AB125" s="2">
        <v>1602.52</v>
      </c>
      <c r="AC125" s="2">
        <v>0</v>
      </c>
      <c r="AD125" s="2">
        <v>0</v>
      </c>
      <c r="AE125" s="2">
        <v>0</v>
      </c>
      <c r="AF125" s="2">
        <v>1297.0999999999999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45">
        <v>-0.05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2899.57</v>
      </c>
      <c r="AT125" s="2">
        <v>11710.5</v>
      </c>
      <c r="AU125" s="2">
        <v>762.11</v>
      </c>
      <c r="AV125" s="2">
        <v>250.92</v>
      </c>
      <c r="AW125" s="2">
        <v>0</v>
      </c>
      <c r="AX125" s="2">
        <v>1376.88</v>
      </c>
      <c r="AY125" s="2">
        <v>0</v>
      </c>
      <c r="AZ125" s="2">
        <v>1627.8</v>
      </c>
    </row>
    <row r="126" spans="1:52" x14ac:dyDescent="0.25">
      <c r="A126" s="26"/>
      <c r="B126" s="11" t="s">
        <v>538</v>
      </c>
      <c r="C126" s="26"/>
      <c r="D126" s="26" t="s">
        <v>39</v>
      </c>
      <c r="E126" s="26" t="s">
        <v>39</v>
      </c>
      <c r="F126" s="26" t="s">
        <v>39</v>
      </c>
      <c r="G126" s="26" t="s">
        <v>39</v>
      </c>
      <c r="H126" s="26" t="s">
        <v>39</v>
      </c>
      <c r="I126" s="26" t="s">
        <v>39</v>
      </c>
      <c r="J126" s="26" t="s">
        <v>39</v>
      </c>
      <c r="K126" s="26" t="s">
        <v>39</v>
      </c>
      <c r="L126" s="26" t="s">
        <v>39</v>
      </c>
      <c r="M126" s="26" t="s">
        <v>39</v>
      </c>
      <c r="N126" s="26" t="s">
        <v>39</v>
      </c>
      <c r="O126" s="26" t="s">
        <v>39</v>
      </c>
      <c r="P126" s="26" t="s">
        <v>39</v>
      </c>
      <c r="Q126" s="26" t="s">
        <v>39</v>
      </c>
      <c r="R126" s="26" t="s">
        <v>39</v>
      </c>
      <c r="S126" s="26" t="s">
        <v>39</v>
      </c>
      <c r="T126" s="26" t="s">
        <v>39</v>
      </c>
      <c r="U126" s="26" t="s">
        <v>39</v>
      </c>
      <c r="V126" s="26" t="s">
        <v>39</v>
      </c>
      <c r="W126" s="26" t="s">
        <v>39</v>
      </c>
      <c r="X126" s="26" t="s">
        <v>39</v>
      </c>
      <c r="Y126" s="26" t="s">
        <v>39</v>
      </c>
      <c r="Z126" s="26" t="s">
        <v>39</v>
      </c>
      <c r="AA126" s="26" t="s">
        <v>39</v>
      </c>
      <c r="AB126" s="26" t="s">
        <v>39</v>
      </c>
      <c r="AC126" s="26" t="s">
        <v>39</v>
      </c>
      <c r="AD126" s="26" t="s">
        <v>39</v>
      </c>
      <c r="AE126" s="26" t="s">
        <v>39</v>
      </c>
      <c r="AF126" s="26" t="s">
        <v>39</v>
      </c>
      <c r="AG126" s="26" t="s">
        <v>39</v>
      </c>
      <c r="AH126" s="26" t="s">
        <v>39</v>
      </c>
      <c r="AI126" s="26" t="s">
        <v>39</v>
      </c>
      <c r="AJ126" s="26" t="s">
        <v>39</v>
      </c>
      <c r="AK126" s="26" t="s">
        <v>39</v>
      </c>
      <c r="AL126" s="26" t="s">
        <v>39</v>
      </c>
      <c r="AM126" s="26" t="s">
        <v>39</v>
      </c>
      <c r="AN126" s="26" t="s">
        <v>39</v>
      </c>
      <c r="AO126" s="26" t="s">
        <v>39</v>
      </c>
      <c r="AP126" s="26" t="s">
        <v>39</v>
      </c>
      <c r="AQ126" s="26" t="s">
        <v>39</v>
      </c>
      <c r="AR126" s="26" t="s">
        <v>39</v>
      </c>
      <c r="AS126" s="26" t="s">
        <v>39</v>
      </c>
      <c r="AT126" s="26" t="s">
        <v>39</v>
      </c>
      <c r="AU126" s="26" t="s">
        <v>39</v>
      </c>
      <c r="AV126" s="26" t="s">
        <v>39</v>
      </c>
      <c r="AW126" s="26" t="s">
        <v>39</v>
      </c>
      <c r="AX126" s="26" t="s">
        <v>39</v>
      </c>
      <c r="AY126" s="26" t="s">
        <v>39</v>
      </c>
      <c r="AZ126" s="26" t="s">
        <v>39</v>
      </c>
    </row>
    <row r="127" spans="1:52" x14ac:dyDescent="0.25">
      <c r="D127" s="15"/>
      <c r="E127" s="15">
        <v>0</v>
      </c>
      <c r="F127" s="15">
        <v>4342.22</v>
      </c>
      <c r="G127" s="15">
        <v>0</v>
      </c>
      <c r="H127" s="15">
        <v>12143.87</v>
      </c>
      <c r="I127" s="15">
        <v>5101.8100000000004</v>
      </c>
      <c r="J127" s="15">
        <v>0</v>
      </c>
      <c r="K127" s="15">
        <v>0</v>
      </c>
      <c r="L127" s="15">
        <v>6000</v>
      </c>
      <c r="M127" s="15">
        <v>0</v>
      </c>
      <c r="N127" s="15">
        <v>0</v>
      </c>
      <c r="O127" s="15">
        <v>19165.060000000001</v>
      </c>
      <c r="P127" s="15">
        <v>11425.21</v>
      </c>
      <c r="Q127" s="15">
        <v>9068.7999999999993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344226.37</v>
      </c>
      <c r="X127" s="15">
        <v>0</v>
      </c>
      <c r="Y127" s="15">
        <v>12648.05</v>
      </c>
      <c r="Z127" s="15">
        <v>0</v>
      </c>
      <c r="AA127" s="15">
        <v>38776.76</v>
      </c>
      <c r="AB127" s="15">
        <v>38776.76</v>
      </c>
      <c r="AC127" s="15">
        <v>2355.58</v>
      </c>
      <c r="AD127" s="46">
        <v>-111.4</v>
      </c>
      <c r="AE127" s="15">
        <v>360.22</v>
      </c>
      <c r="AF127" s="15">
        <v>33250.58</v>
      </c>
      <c r="AG127" s="15">
        <v>52558.46</v>
      </c>
      <c r="AH127" s="15">
        <v>10478.219999999999</v>
      </c>
      <c r="AI127" s="15">
        <v>1057.94</v>
      </c>
      <c r="AJ127" s="15">
        <v>0</v>
      </c>
      <c r="AK127" s="15">
        <v>0</v>
      </c>
      <c r="AL127" s="15">
        <v>0.34</v>
      </c>
      <c r="AM127" s="15">
        <v>0</v>
      </c>
      <c r="AN127" s="15">
        <v>5186.62</v>
      </c>
      <c r="AO127" s="15">
        <v>7442.5</v>
      </c>
      <c r="AP127" s="15">
        <v>0</v>
      </c>
      <c r="AQ127" s="15">
        <v>0</v>
      </c>
      <c r="AR127" s="15">
        <v>0</v>
      </c>
      <c r="AS127" s="15">
        <v>164003.87</v>
      </c>
      <c r="AT127" s="15">
        <v>180222.5</v>
      </c>
      <c r="AU127" s="15">
        <v>18520.330000000002</v>
      </c>
      <c r="AV127" s="15">
        <v>6818.44</v>
      </c>
      <c r="AW127" s="15">
        <v>0</v>
      </c>
      <c r="AX127" s="15">
        <v>34439.72</v>
      </c>
      <c r="AY127" s="15">
        <v>0</v>
      </c>
      <c r="AZ127" s="15">
        <v>41258.160000000003</v>
      </c>
    </row>
    <row r="129" spans="2:52" x14ac:dyDescent="0.25">
      <c r="B129" s="10" t="s">
        <v>206</v>
      </c>
    </row>
    <row r="130" spans="2:52" x14ac:dyDescent="0.25">
      <c r="B130" s="4" t="s">
        <v>207</v>
      </c>
      <c r="C130" s="20" t="s">
        <v>208</v>
      </c>
      <c r="D130" s="2">
        <v>12038.1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400</v>
      </c>
      <c r="M130" s="2">
        <v>0</v>
      </c>
      <c r="N130" s="2">
        <v>0</v>
      </c>
      <c r="O130" s="2">
        <v>802</v>
      </c>
      <c r="P130" s="2">
        <v>482</v>
      </c>
      <c r="Q130" s="2">
        <v>850.2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14572.3</v>
      </c>
      <c r="X130" s="2">
        <v>0</v>
      </c>
      <c r="Y130" s="2">
        <v>0</v>
      </c>
      <c r="Z130" s="2">
        <v>0</v>
      </c>
      <c r="AA130" s="2">
        <v>1690.44</v>
      </c>
      <c r="AB130" s="2">
        <v>1690.44</v>
      </c>
      <c r="AC130" s="2">
        <v>120.38</v>
      </c>
      <c r="AD130" s="2">
        <v>0</v>
      </c>
      <c r="AE130" s="2">
        <v>0</v>
      </c>
      <c r="AF130" s="2">
        <v>1384.38</v>
      </c>
      <c r="AG130" s="2">
        <v>2086</v>
      </c>
      <c r="AH130" s="2">
        <v>3846.08</v>
      </c>
      <c r="AI130" s="2">
        <v>0</v>
      </c>
      <c r="AJ130" s="2">
        <v>0</v>
      </c>
      <c r="AK130" s="2">
        <v>0</v>
      </c>
      <c r="AL130" s="2">
        <v>0.02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9127.2999999999993</v>
      </c>
      <c r="AT130" s="2">
        <v>5445</v>
      </c>
      <c r="AU130" s="2">
        <v>786.17</v>
      </c>
      <c r="AV130" s="2">
        <v>267.81</v>
      </c>
      <c r="AW130" s="2">
        <v>0</v>
      </c>
      <c r="AX130" s="2">
        <v>1442.31</v>
      </c>
      <c r="AY130" s="2">
        <v>0</v>
      </c>
      <c r="AZ130" s="2">
        <v>1710.12</v>
      </c>
    </row>
    <row r="131" spans="2:52" x14ac:dyDescent="0.25">
      <c r="B131" s="4" t="s">
        <v>209</v>
      </c>
      <c r="C131" s="20" t="s">
        <v>210</v>
      </c>
      <c r="D131" s="2">
        <v>11279.1</v>
      </c>
      <c r="E131" s="2">
        <v>0</v>
      </c>
      <c r="F131" s="2">
        <v>0</v>
      </c>
      <c r="G131" s="2">
        <v>0</v>
      </c>
      <c r="H131" s="2">
        <v>0</v>
      </c>
      <c r="I131" s="2">
        <v>751.94</v>
      </c>
      <c r="J131" s="2">
        <v>0</v>
      </c>
      <c r="K131" s="2">
        <v>0</v>
      </c>
      <c r="L131" s="2">
        <v>200</v>
      </c>
      <c r="M131" s="2">
        <v>0</v>
      </c>
      <c r="N131" s="2">
        <v>0</v>
      </c>
      <c r="O131" s="2">
        <v>737</v>
      </c>
      <c r="P131" s="2">
        <v>455</v>
      </c>
      <c r="Q131" s="2">
        <v>850.2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14273.24</v>
      </c>
      <c r="X131" s="2">
        <v>0</v>
      </c>
      <c r="Y131" s="2">
        <v>713.38</v>
      </c>
      <c r="Z131" s="2">
        <v>0</v>
      </c>
      <c r="AA131" s="2">
        <v>1546.25</v>
      </c>
      <c r="AB131" s="2">
        <v>1546.25</v>
      </c>
      <c r="AC131" s="2">
        <v>112.8</v>
      </c>
      <c r="AD131" s="2">
        <v>0</v>
      </c>
      <c r="AE131" s="2">
        <v>0</v>
      </c>
      <c r="AF131" s="2">
        <v>1297.0999999999999</v>
      </c>
      <c r="AG131" s="2">
        <v>2649.5</v>
      </c>
      <c r="AH131" s="2">
        <v>0</v>
      </c>
      <c r="AI131" s="2">
        <v>0</v>
      </c>
      <c r="AJ131" s="2">
        <v>0</v>
      </c>
      <c r="AK131" s="2">
        <v>0</v>
      </c>
      <c r="AL131" s="45">
        <v>-0.28999999999999998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6318.74</v>
      </c>
      <c r="AT131" s="2">
        <v>7954.5</v>
      </c>
      <c r="AU131" s="2">
        <v>762.11</v>
      </c>
      <c r="AV131" s="2">
        <v>250.92</v>
      </c>
      <c r="AW131" s="2">
        <v>0</v>
      </c>
      <c r="AX131" s="2">
        <v>1376.88</v>
      </c>
      <c r="AY131" s="2">
        <v>0</v>
      </c>
      <c r="AZ131" s="2">
        <v>1627.8</v>
      </c>
    </row>
    <row r="132" spans="2:52" x14ac:dyDescent="0.25">
      <c r="B132" s="4" t="s">
        <v>211</v>
      </c>
      <c r="C132" s="20" t="s">
        <v>212</v>
      </c>
      <c r="D132" s="2">
        <v>11279.1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737</v>
      </c>
      <c r="P132" s="2">
        <v>455</v>
      </c>
      <c r="Q132" s="2">
        <v>850.2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13311.9</v>
      </c>
      <c r="X132" s="2">
        <v>0</v>
      </c>
      <c r="Y132" s="2">
        <v>935.55</v>
      </c>
      <c r="Z132" s="2">
        <v>0</v>
      </c>
      <c r="AA132" s="2">
        <v>1421.22</v>
      </c>
      <c r="AB132" s="2">
        <v>1421.22</v>
      </c>
      <c r="AC132" s="2">
        <v>112.8</v>
      </c>
      <c r="AD132" s="2">
        <v>0</v>
      </c>
      <c r="AE132" s="2">
        <v>0</v>
      </c>
      <c r="AF132" s="2">
        <v>1297.0999999999999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0.23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3766.9</v>
      </c>
      <c r="AT132" s="2">
        <v>9545</v>
      </c>
      <c r="AU132" s="2">
        <v>841.18</v>
      </c>
      <c r="AV132" s="2">
        <v>306.41000000000003</v>
      </c>
      <c r="AW132" s="2">
        <v>0</v>
      </c>
      <c r="AX132" s="2">
        <v>1591.88</v>
      </c>
      <c r="AY132" s="2">
        <v>0</v>
      </c>
      <c r="AZ132" s="2">
        <v>1898.29</v>
      </c>
    </row>
    <row r="133" spans="2:52" x14ac:dyDescent="0.25">
      <c r="B133" s="4" t="s">
        <v>213</v>
      </c>
      <c r="C133" s="20" t="s">
        <v>214</v>
      </c>
      <c r="D133" s="2">
        <v>11279.1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737</v>
      </c>
      <c r="P133" s="2">
        <v>455</v>
      </c>
      <c r="Q133" s="2">
        <v>850.2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13321.3</v>
      </c>
      <c r="X133" s="2">
        <v>0</v>
      </c>
      <c r="Y133" s="2">
        <v>931.94</v>
      </c>
      <c r="Z133" s="2">
        <v>0</v>
      </c>
      <c r="AA133" s="2">
        <v>1423.22</v>
      </c>
      <c r="AB133" s="2">
        <v>1423.22</v>
      </c>
      <c r="AC133" s="2">
        <v>112.8</v>
      </c>
      <c r="AD133" s="2">
        <v>0</v>
      </c>
      <c r="AE133" s="2">
        <v>0</v>
      </c>
      <c r="AF133" s="2">
        <v>1297.0999999999999</v>
      </c>
      <c r="AG133" s="2">
        <v>5640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1601.74</v>
      </c>
      <c r="AP133" s="2">
        <v>0</v>
      </c>
      <c r="AQ133" s="2">
        <v>0</v>
      </c>
      <c r="AR133" s="2">
        <v>0</v>
      </c>
      <c r="AS133" s="2">
        <v>11006.8</v>
      </c>
      <c r="AT133" s="2">
        <v>2314.5</v>
      </c>
      <c r="AU133" s="2">
        <v>846.99</v>
      </c>
      <c r="AV133" s="2">
        <v>310.5</v>
      </c>
      <c r="AW133" s="2">
        <v>0</v>
      </c>
      <c r="AX133" s="2">
        <v>1607.7</v>
      </c>
      <c r="AY133" s="2">
        <v>0</v>
      </c>
      <c r="AZ133" s="2">
        <v>1918.2</v>
      </c>
    </row>
    <row r="134" spans="2:52" x14ac:dyDescent="0.25">
      <c r="B134" s="4" t="s">
        <v>215</v>
      </c>
      <c r="C134" s="20" t="s">
        <v>216</v>
      </c>
      <c r="D134" s="2">
        <v>11279.1</v>
      </c>
      <c r="E134" s="2">
        <v>0</v>
      </c>
      <c r="F134" s="2">
        <v>0</v>
      </c>
      <c r="G134" s="2">
        <v>0</v>
      </c>
      <c r="H134" s="2">
        <v>0</v>
      </c>
      <c r="I134" s="2">
        <v>751.94</v>
      </c>
      <c r="J134" s="2">
        <v>0</v>
      </c>
      <c r="K134" s="2">
        <v>0</v>
      </c>
      <c r="L134" s="2">
        <v>200</v>
      </c>
      <c r="M134" s="2">
        <v>0</v>
      </c>
      <c r="N134" s="2">
        <v>0</v>
      </c>
      <c r="O134" s="2">
        <v>737</v>
      </c>
      <c r="P134" s="2">
        <v>455</v>
      </c>
      <c r="Q134" s="2">
        <v>708.5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14131.54</v>
      </c>
      <c r="X134" s="2">
        <v>0</v>
      </c>
      <c r="Y134" s="2">
        <v>0</v>
      </c>
      <c r="Z134" s="2">
        <v>0</v>
      </c>
      <c r="AA134" s="2">
        <v>1516.43</v>
      </c>
      <c r="AB134" s="2">
        <v>1516.43</v>
      </c>
      <c r="AC134" s="2">
        <v>112.8</v>
      </c>
      <c r="AD134" s="2">
        <v>0</v>
      </c>
      <c r="AE134" s="2">
        <v>0</v>
      </c>
      <c r="AF134" s="2">
        <v>1297.0999999999999</v>
      </c>
      <c r="AG134" s="2">
        <v>1834</v>
      </c>
      <c r="AH134" s="2">
        <v>0</v>
      </c>
      <c r="AI134" s="2">
        <v>0</v>
      </c>
      <c r="AJ134" s="2">
        <v>0</v>
      </c>
      <c r="AK134" s="2">
        <v>0</v>
      </c>
      <c r="AL134" s="2">
        <v>0.03</v>
      </c>
      <c r="AM134" s="2">
        <v>0</v>
      </c>
      <c r="AN134" s="2">
        <v>0</v>
      </c>
      <c r="AO134" s="2">
        <v>1353.18</v>
      </c>
      <c r="AP134" s="2">
        <v>0</v>
      </c>
      <c r="AQ134" s="2">
        <v>0</v>
      </c>
      <c r="AR134" s="2">
        <v>0</v>
      </c>
      <c r="AS134" s="2">
        <v>6113.54</v>
      </c>
      <c r="AT134" s="2">
        <v>8018</v>
      </c>
      <c r="AU134" s="2">
        <v>762.11</v>
      </c>
      <c r="AV134" s="2">
        <v>250.92</v>
      </c>
      <c r="AW134" s="2">
        <v>0</v>
      </c>
      <c r="AX134" s="2">
        <v>1376.88</v>
      </c>
      <c r="AY134" s="2">
        <v>0</v>
      </c>
      <c r="AZ134" s="2">
        <v>1627.8</v>
      </c>
    </row>
    <row r="135" spans="2:52" x14ac:dyDescent="0.25">
      <c r="B135" s="4" t="s">
        <v>217</v>
      </c>
      <c r="C135" s="20" t="s">
        <v>218</v>
      </c>
      <c r="D135" s="2">
        <v>11279.1</v>
      </c>
      <c r="E135" s="2">
        <v>0</v>
      </c>
      <c r="F135" s="2">
        <v>0</v>
      </c>
      <c r="G135" s="2">
        <v>0</v>
      </c>
      <c r="H135" s="2">
        <v>0</v>
      </c>
      <c r="I135" s="2">
        <v>751.94</v>
      </c>
      <c r="J135" s="2">
        <v>0</v>
      </c>
      <c r="K135" s="2">
        <v>0</v>
      </c>
      <c r="L135" s="2">
        <v>200</v>
      </c>
      <c r="M135" s="2">
        <v>0</v>
      </c>
      <c r="N135" s="2">
        <v>0</v>
      </c>
      <c r="O135" s="2">
        <v>737</v>
      </c>
      <c r="P135" s="2">
        <v>455</v>
      </c>
      <c r="Q135" s="2">
        <v>708.5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14119.79</v>
      </c>
      <c r="X135" s="2">
        <v>0</v>
      </c>
      <c r="Y135" s="2">
        <v>0</v>
      </c>
      <c r="Z135" s="2">
        <v>0</v>
      </c>
      <c r="AA135" s="2">
        <v>1513.48</v>
      </c>
      <c r="AB135" s="2">
        <v>1513.48</v>
      </c>
      <c r="AC135" s="2">
        <v>112.8</v>
      </c>
      <c r="AD135" s="2">
        <v>0</v>
      </c>
      <c r="AE135" s="2">
        <v>1369.06</v>
      </c>
      <c r="AF135" s="2">
        <v>1297.0999999999999</v>
      </c>
      <c r="AG135" s="2">
        <v>1270</v>
      </c>
      <c r="AH135" s="2">
        <v>4503.3</v>
      </c>
      <c r="AI135" s="2">
        <v>0</v>
      </c>
      <c r="AJ135" s="2">
        <v>0</v>
      </c>
      <c r="AK135" s="2">
        <v>0</v>
      </c>
      <c r="AL135" s="45">
        <v>-0.15</v>
      </c>
      <c r="AM135" s="2">
        <v>0</v>
      </c>
      <c r="AN135" s="2">
        <v>0</v>
      </c>
      <c r="AO135" s="2">
        <v>1712.2</v>
      </c>
      <c r="AP135" s="2">
        <v>0</v>
      </c>
      <c r="AQ135" s="2">
        <v>0</v>
      </c>
      <c r="AR135" s="2">
        <v>0</v>
      </c>
      <c r="AS135" s="2">
        <v>11777.79</v>
      </c>
      <c r="AT135" s="2">
        <v>2342</v>
      </c>
      <c r="AU135" s="2">
        <v>762.11</v>
      </c>
      <c r="AV135" s="2">
        <v>250.92</v>
      </c>
      <c r="AW135" s="2">
        <v>0</v>
      </c>
      <c r="AX135" s="2">
        <v>1376.88</v>
      </c>
      <c r="AY135" s="2">
        <v>0</v>
      </c>
      <c r="AZ135" s="2">
        <v>1627.8</v>
      </c>
    </row>
    <row r="136" spans="2:52" x14ac:dyDescent="0.25">
      <c r="B136" s="4" t="s">
        <v>219</v>
      </c>
      <c r="C136" s="20" t="s">
        <v>220</v>
      </c>
      <c r="D136" s="2">
        <v>12038.1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200</v>
      </c>
      <c r="M136" s="2">
        <v>0</v>
      </c>
      <c r="N136" s="2">
        <v>0</v>
      </c>
      <c r="O136" s="2">
        <v>802</v>
      </c>
      <c r="P136" s="2">
        <v>482</v>
      </c>
      <c r="Q136" s="2">
        <v>850.2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14372.3</v>
      </c>
      <c r="X136" s="2">
        <v>0</v>
      </c>
      <c r="Y136" s="2">
        <v>0</v>
      </c>
      <c r="Z136" s="2">
        <v>0</v>
      </c>
      <c r="AA136" s="2">
        <v>1647.72</v>
      </c>
      <c r="AB136" s="2">
        <v>1647.72</v>
      </c>
      <c r="AC136" s="2">
        <v>120.38</v>
      </c>
      <c r="AD136" s="2">
        <v>0</v>
      </c>
      <c r="AE136" s="2">
        <v>0</v>
      </c>
      <c r="AF136" s="2">
        <v>1384.38</v>
      </c>
      <c r="AG136" s="2">
        <v>0</v>
      </c>
      <c r="AH136" s="2">
        <v>5861.54</v>
      </c>
      <c r="AI136" s="2">
        <v>0</v>
      </c>
      <c r="AJ136" s="2">
        <v>0</v>
      </c>
      <c r="AK136" s="2">
        <v>0</v>
      </c>
      <c r="AL136" s="45">
        <v>-0.22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9013.7999999999993</v>
      </c>
      <c r="AT136" s="2">
        <v>5358.5</v>
      </c>
      <c r="AU136" s="2">
        <v>876.51</v>
      </c>
      <c r="AV136" s="2">
        <v>331.22</v>
      </c>
      <c r="AW136" s="2">
        <v>0</v>
      </c>
      <c r="AX136" s="2">
        <v>1687.98</v>
      </c>
      <c r="AY136" s="2">
        <v>0</v>
      </c>
      <c r="AZ136" s="2">
        <v>2019.2</v>
      </c>
    </row>
    <row r="137" spans="2:52" x14ac:dyDescent="0.25">
      <c r="B137" s="4" t="s">
        <v>221</v>
      </c>
      <c r="C137" s="20" t="s">
        <v>222</v>
      </c>
      <c r="D137" s="2">
        <v>11279.1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737</v>
      </c>
      <c r="P137" s="2">
        <v>455</v>
      </c>
      <c r="Q137" s="2">
        <v>708.5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13165.5</v>
      </c>
      <c r="X137" s="2">
        <v>0</v>
      </c>
      <c r="Y137" s="2">
        <v>939.39</v>
      </c>
      <c r="Z137" s="2">
        <v>0</v>
      </c>
      <c r="AA137" s="2">
        <v>1391.32</v>
      </c>
      <c r="AB137" s="2">
        <v>1391.32</v>
      </c>
      <c r="AC137" s="2">
        <v>112.8</v>
      </c>
      <c r="AD137" s="2">
        <v>0</v>
      </c>
      <c r="AE137" s="2">
        <v>0</v>
      </c>
      <c r="AF137" s="2">
        <v>1297.0999999999999</v>
      </c>
      <c r="AG137" s="2">
        <v>0</v>
      </c>
      <c r="AH137" s="2">
        <v>4400.6000000000004</v>
      </c>
      <c r="AI137" s="2">
        <v>0</v>
      </c>
      <c r="AJ137" s="2">
        <v>0</v>
      </c>
      <c r="AK137" s="2">
        <v>0</v>
      </c>
      <c r="AL137" s="2">
        <v>0.19</v>
      </c>
      <c r="AM137" s="2">
        <v>0</v>
      </c>
      <c r="AN137" s="2">
        <v>0</v>
      </c>
      <c r="AO137" s="2">
        <v>1215.0999999999999</v>
      </c>
      <c r="AP137" s="2">
        <v>0</v>
      </c>
      <c r="AQ137" s="2">
        <v>0</v>
      </c>
      <c r="AR137" s="2">
        <v>0</v>
      </c>
      <c r="AS137" s="2">
        <v>9356.5</v>
      </c>
      <c r="AT137" s="2">
        <v>3809</v>
      </c>
      <c r="AU137" s="2">
        <v>762.11</v>
      </c>
      <c r="AV137" s="2">
        <v>250.92</v>
      </c>
      <c r="AW137" s="2">
        <v>0</v>
      </c>
      <c r="AX137" s="2">
        <v>1376.88</v>
      </c>
      <c r="AY137" s="2">
        <v>0</v>
      </c>
      <c r="AZ137" s="2">
        <v>1627.8</v>
      </c>
    </row>
    <row r="138" spans="2:52" x14ac:dyDescent="0.25">
      <c r="B138" s="4" t="s">
        <v>223</v>
      </c>
      <c r="C138" s="20" t="s">
        <v>224</v>
      </c>
      <c r="D138" s="2">
        <v>11279.1</v>
      </c>
      <c r="E138" s="2">
        <v>0</v>
      </c>
      <c r="F138" s="2">
        <v>0</v>
      </c>
      <c r="G138" s="2">
        <v>0</v>
      </c>
      <c r="H138" s="2">
        <v>0</v>
      </c>
      <c r="I138" s="2">
        <v>751.94</v>
      </c>
      <c r="J138" s="2">
        <v>0</v>
      </c>
      <c r="K138" s="2">
        <v>0</v>
      </c>
      <c r="L138" s="2">
        <v>400</v>
      </c>
      <c r="M138" s="2">
        <v>0</v>
      </c>
      <c r="N138" s="2">
        <v>0</v>
      </c>
      <c r="O138" s="2">
        <v>737</v>
      </c>
      <c r="P138" s="2">
        <v>455</v>
      </c>
      <c r="Q138" s="2">
        <v>566.79999999999995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14189.84</v>
      </c>
      <c r="X138" s="2">
        <v>0</v>
      </c>
      <c r="Y138" s="2">
        <v>942</v>
      </c>
      <c r="Z138" s="2">
        <v>0</v>
      </c>
      <c r="AA138" s="2">
        <v>1528.44</v>
      </c>
      <c r="AB138" s="2">
        <v>1528.44</v>
      </c>
      <c r="AC138" s="2">
        <v>112.8</v>
      </c>
      <c r="AD138" s="2">
        <v>0</v>
      </c>
      <c r="AE138" s="2">
        <v>408.98</v>
      </c>
      <c r="AF138" s="2">
        <v>1297.0999999999999</v>
      </c>
      <c r="AG138" s="2">
        <v>0</v>
      </c>
      <c r="AH138" s="2">
        <v>4895.84</v>
      </c>
      <c r="AI138" s="2">
        <v>0</v>
      </c>
      <c r="AJ138" s="2">
        <v>0</v>
      </c>
      <c r="AK138" s="2">
        <v>0</v>
      </c>
      <c r="AL138" s="2">
        <v>0.04</v>
      </c>
      <c r="AM138" s="2">
        <v>0</v>
      </c>
      <c r="AN138" s="2">
        <v>0</v>
      </c>
      <c r="AO138" s="2">
        <v>1104.6400000000001</v>
      </c>
      <c r="AP138" s="2">
        <v>0</v>
      </c>
      <c r="AQ138" s="2">
        <v>0</v>
      </c>
      <c r="AR138" s="2">
        <v>0</v>
      </c>
      <c r="AS138" s="2">
        <v>10289.84</v>
      </c>
      <c r="AT138" s="2">
        <v>3900</v>
      </c>
      <c r="AU138" s="2">
        <v>842.55</v>
      </c>
      <c r="AV138" s="2">
        <v>307.38</v>
      </c>
      <c r="AW138" s="2">
        <v>0</v>
      </c>
      <c r="AX138" s="2">
        <v>1595.62</v>
      </c>
      <c r="AY138" s="2">
        <v>0</v>
      </c>
      <c r="AZ138" s="2">
        <v>1903</v>
      </c>
    </row>
    <row r="139" spans="2:52" x14ac:dyDescent="0.25">
      <c r="B139" s="4" t="s">
        <v>225</v>
      </c>
      <c r="C139" s="20" t="s">
        <v>226</v>
      </c>
      <c r="D139" s="2">
        <v>11256</v>
      </c>
      <c r="E139" s="2">
        <v>0</v>
      </c>
      <c r="F139" s="2">
        <v>0</v>
      </c>
      <c r="G139" s="2">
        <v>0</v>
      </c>
      <c r="H139" s="2">
        <v>0</v>
      </c>
      <c r="I139" s="2">
        <v>751.94</v>
      </c>
      <c r="J139" s="2">
        <v>0</v>
      </c>
      <c r="K139" s="2">
        <v>0</v>
      </c>
      <c r="L139" s="2">
        <v>200</v>
      </c>
      <c r="M139" s="2">
        <v>0</v>
      </c>
      <c r="N139" s="2">
        <v>0</v>
      </c>
      <c r="O139" s="2">
        <v>737</v>
      </c>
      <c r="P139" s="2">
        <v>455</v>
      </c>
      <c r="Q139" s="2">
        <v>566.79999999999995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13966.74</v>
      </c>
      <c r="X139" s="2">
        <v>0</v>
      </c>
      <c r="Y139" s="2">
        <v>951.1</v>
      </c>
      <c r="Z139" s="2">
        <v>0</v>
      </c>
      <c r="AA139" s="2">
        <v>1480.79</v>
      </c>
      <c r="AB139" s="2">
        <v>1480.79</v>
      </c>
      <c r="AC139" s="2">
        <v>112.56</v>
      </c>
      <c r="AD139" s="2">
        <v>0</v>
      </c>
      <c r="AE139" s="2">
        <v>0</v>
      </c>
      <c r="AF139" s="2">
        <v>1294.44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45">
        <v>-0.15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3838.74</v>
      </c>
      <c r="AT139" s="2">
        <v>10128</v>
      </c>
      <c r="AU139" s="2">
        <v>762.11</v>
      </c>
      <c r="AV139" s="2">
        <v>250.92</v>
      </c>
      <c r="AW139" s="2">
        <v>0</v>
      </c>
      <c r="AX139" s="2">
        <v>1376.88</v>
      </c>
      <c r="AY139" s="2">
        <v>0</v>
      </c>
      <c r="AZ139" s="2">
        <v>1627.8</v>
      </c>
    </row>
    <row r="140" spans="2:52" x14ac:dyDescent="0.25">
      <c r="B140" s="4" t="s">
        <v>227</v>
      </c>
      <c r="C140" s="20" t="s">
        <v>228</v>
      </c>
      <c r="D140" s="2">
        <v>11279.1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737</v>
      </c>
      <c r="P140" s="2">
        <v>455</v>
      </c>
      <c r="Q140" s="2">
        <v>425.1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12896.2</v>
      </c>
      <c r="X140" s="2">
        <v>0</v>
      </c>
      <c r="Y140" s="2">
        <v>0</v>
      </c>
      <c r="Z140" s="2">
        <v>0</v>
      </c>
      <c r="AA140" s="2">
        <v>1343.06</v>
      </c>
      <c r="AB140" s="2">
        <v>1343.06</v>
      </c>
      <c r="AC140" s="2">
        <v>112.8</v>
      </c>
      <c r="AD140" s="2">
        <v>0</v>
      </c>
      <c r="AE140" s="2">
        <v>0</v>
      </c>
      <c r="AF140" s="2">
        <v>1297.0999999999999</v>
      </c>
      <c r="AG140" s="2">
        <v>0</v>
      </c>
      <c r="AH140" s="2">
        <v>4196.0200000000004</v>
      </c>
      <c r="AI140" s="2">
        <v>0</v>
      </c>
      <c r="AJ140" s="2">
        <v>0</v>
      </c>
      <c r="AK140" s="2">
        <v>0</v>
      </c>
      <c r="AL140" s="2">
        <v>0.22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6949.2</v>
      </c>
      <c r="AT140" s="2">
        <v>5947</v>
      </c>
      <c r="AU140" s="2">
        <v>762.11</v>
      </c>
      <c r="AV140" s="2">
        <v>250.92</v>
      </c>
      <c r="AW140" s="2">
        <v>0</v>
      </c>
      <c r="AX140" s="2">
        <v>1376.88</v>
      </c>
      <c r="AY140" s="2">
        <v>0</v>
      </c>
      <c r="AZ140" s="2">
        <v>1627.8</v>
      </c>
    </row>
    <row r="141" spans="2:52" x14ac:dyDescent="0.25">
      <c r="B141" s="4" t="s">
        <v>229</v>
      </c>
      <c r="C141" s="20" t="s">
        <v>230</v>
      </c>
      <c r="D141" s="2">
        <v>12038.1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200</v>
      </c>
      <c r="M141" s="2">
        <v>0</v>
      </c>
      <c r="N141" s="2">
        <v>0</v>
      </c>
      <c r="O141" s="2">
        <v>802</v>
      </c>
      <c r="P141" s="2">
        <v>482</v>
      </c>
      <c r="Q141" s="2">
        <v>425.1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13947.2</v>
      </c>
      <c r="X141" s="2">
        <v>0</v>
      </c>
      <c r="Y141" s="2">
        <v>770.74</v>
      </c>
      <c r="Z141" s="2">
        <v>0</v>
      </c>
      <c r="AA141" s="2">
        <v>1556.92</v>
      </c>
      <c r="AB141" s="2">
        <v>1556.92</v>
      </c>
      <c r="AC141" s="2">
        <v>120.38</v>
      </c>
      <c r="AD141" s="2">
        <v>0</v>
      </c>
      <c r="AE141" s="2">
        <v>0</v>
      </c>
      <c r="AF141" s="2">
        <v>1384.38</v>
      </c>
      <c r="AG141" s="2">
        <v>4904</v>
      </c>
      <c r="AH141" s="2">
        <v>0</v>
      </c>
      <c r="AI141" s="2">
        <v>0</v>
      </c>
      <c r="AJ141" s="2">
        <v>0</v>
      </c>
      <c r="AK141" s="2">
        <v>0</v>
      </c>
      <c r="AL141" s="2">
        <v>0.08</v>
      </c>
      <c r="AM141" s="2">
        <v>0</v>
      </c>
      <c r="AN141" s="2">
        <v>0</v>
      </c>
      <c r="AO141" s="2">
        <v>1013.2</v>
      </c>
      <c r="AP141" s="2">
        <v>0</v>
      </c>
      <c r="AQ141" s="2">
        <v>0</v>
      </c>
      <c r="AR141" s="2">
        <v>0</v>
      </c>
      <c r="AS141" s="2">
        <v>9749.7000000000007</v>
      </c>
      <c r="AT141" s="2">
        <v>4197.5</v>
      </c>
      <c r="AU141" s="2">
        <v>786.17</v>
      </c>
      <c r="AV141" s="2">
        <v>267.81</v>
      </c>
      <c r="AW141" s="2">
        <v>0</v>
      </c>
      <c r="AX141" s="2">
        <v>1442.31</v>
      </c>
      <c r="AY141" s="2">
        <v>0</v>
      </c>
      <c r="AZ141" s="2">
        <v>1710.12</v>
      </c>
    </row>
    <row r="142" spans="2:52" x14ac:dyDescent="0.25">
      <c r="B142" s="4" t="s">
        <v>231</v>
      </c>
      <c r="C142" s="20" t="s">
        <v>232</v>
      </c>
      <c r="D142" s="2">
        <v>12038.1</v>
      </c>
      <c r="E142" s="2">
        <v>0</v>
      </c>
      <c r="F142" s="2">
        <v>0</v>
      </c>
      <c r="G142" s="2">
        <v>0</v>
      </c>
      <c r="H142" s="2">
        <v>0</v>
      </c>
      <c r="I142" s="2">
        <v>802.54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802</v>
      </c>
      <c r="P142" s="2">
        <v>482</v>
      </c>
      <c r="Q142" s="2">
        <v>283.39999999999998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14408.04</v>
      </c>
      <c r="X142" s="2">
        <v>0</v>
      </c>
      <c r="Y142" s="2">
        <v>777.71</v>
      </c>
      <c r="Z142" s="2">
        <v>0</v>
      </c>
      <c r="AA142" s="2">
        <v>1569.65</v>
      </c>
      <c r="AB142" s="2">
        <v>1569.65</v>
      </c>
      <c r="AC142" s="2">
        <v>120.38</v>
      </c>
      <c r="AD142" s="2">
        <v>0</v>
      </c>
      <c r="AE142" s="2">
        <v>0</v>
      </c>
      <c r="AF142" s="2">
        <v>1384.38</v>
      </c>
      <c r="AG142" s="2">
        <v>5160</v>
      </c>
      <c r="AH142" s="2">
        <v>0</v>
      </c>
      <c r="AI142" s="2">
        <v>0</v>
      </c>
      <c r="AJ142" s="2">
        <v>0</v>
      </c>
      <c r="AK142" s="2">
        <v>0</v>
      </c>
      <c r="AL142" s="45">
        <v>-0.08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9012.0400000000009</v>
      </c>
      <c r="AT142" s="2">
        <v>5396</v>
      </c>
      <c r="AU142" s="2">
        <v>786.17</v>
      </c>
      <c r="AV142" s="2">
        <v>267.81</v>
      </c>
      <c r="AW142" s="2">
        <v>0</v>
      </c>
      <c r="AX142" s="2">
        <v>1442.31</v>
      </c>
      <c r="AY142" s="2">
        <v>0</v>
      </c>
      <c r="AZ142" s="2">
        <v>1710.12</v>
      </c>
    </row>
    <row r="143" spans="2:52" x14ac:dyDescent="0.25">
      <c r="B143" s="4" t="s">
        <v>233</v>
      </c>
      <c r="C143" s="20" t="s">
        <v>234</v>
      </c>
      <c r="D143" s="2">
        <v>11279.1</v>
      </c>
      <c r="E143" s="2">
        <v>0</v>
      </c>
      <c r="F143" s="2">
        <v>0</v>
      </c>
      <c r="G143" s="2">
        <v>0</v>
      </c>
      <c r="H143" s="2">
        <v>2255.8200000000002</v>
      </c>
      <c r="I143" s="2">
        <v>751.94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737</v>
      </c>
      <c r="P143" s="2">
        <v>455</v>
      </c>
      <c r="Q143" s="2">
        <v>283.39999999999998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13506.44</v>
      </c>
      <c r="X143" s="2">
        <v>0</v>
      </c>
      <c r="Y143" s="2">
        <v>919.52</v>
      </c>
      <c r="Z143" s="2">
        <v>0</v>
      </c>
      <c r="AA143" s="2">
        <v>1390.23</v>
      </c>
      <c r="AB143" s="2">
        <v>1390.23</v>
      </c>
      <c r="AC143" s="2">
        <v>112.8</v>
      </c>
      <c r="AD143" s="2">
        <v>0</v>
      </c>
      <c r="AE143" s="2">
        <v>0</v>
      </c>
      <c r="AF143" s="2">
        <v>1297.0999999999999</v>
      </c>
      <c r="AG143" s="2">
        <v>4578</v>
      </c>
      <c r="AH143" s="2">
        <v>0</v>
      </c>
      <c r="AI143" s="2">
        <v>0</v>
      </c>
      <c r="AJ143" s="2">
        <v>0</v>
      </c>
      <c r="AK143" s="2">
        <v>0</v>
      </c>
      <c r="AL143" s="2">
        <v>0.03</v>
      </c>
      <c r="AM143" s="2">
        <v>0</v>
      </c>
      <c r="AN143" s="2">
        <v>0</v>
      </c>
      <c r="AO143" s="2">
        <v>1491.26</v>
      </c>
      <c r="AP143" s="2">
        <v>0</v>
      </c>
      <c r="AQ143" s="2">
        <v>0</v>
      </c>
      <c r="AR143" s="2">
        <v>0</v>
      </c>
      <c r="AS143" s="2">
        <v>9788.94</v>
      </c>
      <c r="AT143" s="2">
        <v>3717.5</v>
      </c>
      <c r="AU143" s="2">
        <v>657.42</v>
      </c>
      <c r="AV143" s="2">
        <v>303.27999999999997</v>
      </c>
      <c r="AW143" s="2">
        <v>0</v>
      </c>
      <c r="AX143" s="2">
        <v>1241.23</v>
      </c>
      <c r="AY143" s="2">
        <v>0</v>
      </c>
      <c r="AZ143" s="2">
        <v>1544.51</v>
      </c>
    </row>
    <row r="144" spans="2:52" x14ac:dyDescent="0.25">
      <c r="B144" s="4" t="s">
        <v>526</v>
      </c>
      <c r="C144" s="20" t="s">
        <v>527</v>
      </c>
      <c r="D144" s="2">
        <v>11279.1</v>
      </c>
      <c r="E144" s="2">
        <v>0</v>
      </c>
      <c r="F144" s="2">
        <v>0</v>
      </c>
      <c r="G144" s="2">
        <v>0</v>
      </c>
      <c r="H144" s="2">
        <v>11279.1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737</v>
      </c>
      <c r="P144" s="2">
        <v>0</v>
      </c>
      <c r="Q144" s="2">
        <v>283.39999999999998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12299.5</v>
      </c>
      <c r="X144" s="2">
        <v>0</v>
      </c>
      <c r="Y144" s="2">
        <v>891.53</v>
      </c>
      <c r="Z144" s="2">
        <v>0</v>
      </c>
      <c r="AA144" s="2">
        <v>1236.1400000000001</v>
      </c>
      <c r="AB144" s="2">
        <v>1236.1400000000001</v>
      </c>
      <c r="AC144" s="2">
        <v>112.8</v>
      </c>
      <c r="AD144" s="2">
        <v>0</v>
      </c>
      <c r="AE144" s="2">
        <v>0</v>
      </c>
      <c r="AF144" s="2">
        <v>1297.0999999999999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0.43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3538</v>
      </c>
      <c r="AT144" s="2">
        <v>8761.5</v>
      </c>
      <c r="AU144" s="2">
        <v>0</v>
      </c>
      <c r="AV144" s="2">
        <v>299.60000000000002</v>
      </c>
      <c r="AW144" s="2">
        <v>0</v>
      </c>
      <c r="AX144" s="2">
        <v>0</v>
      </c>
      <c r="AY144" s="2">
        <v>0</v>
      </c>
      <c r="AZ144" s="2">
        <v>299.60000000000002</v>
      </c>
    </row>
    <row r="145" spans="1:52" x14ac:dyDescent="0.25">
      <c r="B145" s="4" t="s">
        <v>235</v>
      </c>
      <c r="C145" s="20" t="s">
        <v>236</v>
      </c>
      <c r="D145" s="2">
        <v>11279.1</v>
      </c>
      <c r="E145" s="2">
        <v>0</v>
      </c>
      <c r="F145" s="2">
        <v>0</v>
      </c>
      <c r="G145" s="2">
        <v>0</v>
      </c>
      <c r="H145" s="2">
        <v>0</v>
      </c>
      <c r="I145" s="2">
        <v>751.94</v>
      </c>
      <c r="J145" s="2">
        <v>0</v>
      </c>
      <c r="K145" s="2">
        <v>0</v>
      </c>
      <c r="L145" s="2">
        <v>400</v>
      </c>
      <c r="M145" s="2">
        <v>0</v>
      </c>
      <c r="N145" s="2">
        <v>0</v>
      </c>
      <c r="O145" s="2">
        <v>737</v>
      </c>
      <c r="P145" s="2">
        <v>455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13623.04</v>
      </c>
      <c r="X145" s="2">
        <v>0</v>
      </c>
      <c r="Y145" s="2">
        <v>0</v>
      </c>
      <c r="Z145" s="2">
        <v>0</v>
      </c>
      <c r="AA145" s="2">
        <v>1413.12</v>
      </c>
      <c r="AB145" s="2">
        <v>1413.12</v>
      </c>
      <c r="AC145" s="2">
        <v>106.8</v>
      </c>
      <c r="AD145" s="2">
        <v>0</v>
      </c>
      <c r="AE145" s="2">
        <v>0</v>
      </c>
      <c r="AF145" s="2">
        <v>1297.0999999999999</v>
      </c>
      <c r="AG145" s="2">
        <v>4000</v>
      </c>
      <c r="AH145" s="2">
        <v>0</v>
      </c>
      <c r="AI145" s="2">
        <v>0</v>
      </c>
      <c r="AJ145" s="2">
        <v>0</v>
      </c>
      <c r="AK145" s="2">
        <v>0</v>
      </c>
      <c r="AL145" s="2">
        <v>0.02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6817.04</v>
      </c>
      <c r="AT145" s="2">
        <v>6806</v>
      </c>
      <c r="AU145" s="2">
        <v>762.11</v>
      </c>
      <c r="AV145" s="2">
        <v>250.92</v>
      </c>
      <c r="AW145" s="2">
        <v>0</v>
      </c>
      <c r="AX145" s="2">
        <v>1376.88</v>
      </c>
      <c r="AY145" s="2">
        <v>0</v>
      </c>
      <c r="AZ145" s="2">
        <v>1627.8</v>
      </c>
    </row>
    <row r="146" spans="1:52" x14ac:dyDescent="0.25">
      <c r="B146" s="4" t="s">
        <v>237</v>
      </c>
      <c r="C146" s="20" t="s">
        <v>238</v>
      </c>
      <c r="D146" s="2">
        <v>11278.8</v>
      </c>
      <c r="E146" s="2">
        <v>0</v>
      </c>
      <c r="F146" s="2">
        <v>0</v>
      </c>
      <c r="G146" s="2">
        <v>0</v>
      </c>
      <c r="H146" s="2">
        <v>0</v>
      </c>
      <c r="I146" s="2">
        <v>751.94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737</v>
      </c>
      <c r="P146" s="2">
        <v>455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13160.86</v>
      </c>
      <c r="X146" s="2">
        <v>0</v>
      </c>
      <c r="Y146" s="2">
        <v>0</v>
      </c>
      <c r="Z146" s="2">
        <v>0</v>
      </c>
      <c r="AA146" s="2">
        <v>1323.12</v>
      </c>
      <c r="AB146" s="2">
        <v>1323.12</v>
      </c>
      <c r="AC146" s="2">
        <v>0</v>
      </c>
      <c r="AD146" s="2">
        <v>0</v>
      </c>
      <c r="AE146" s="2">
        <v>0</v>
      </c>
      <c r="AF146" s="2">
        <v>1294.6400000000001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0.1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2617.86</v>
      </c>
      <c r="AT146" s="2">
        <v>10543</v>
      </c>
      <c r="AU146" s="2">
        <v>762.1</v>
      </c>
      <c r="AV146" s="2">
        <v>250.92</v>
      </c>
      <c r="AW146" s="2">
        <v>0</v>
      </c>
      <c r="AX146" s="2">
        <v>1376.85</v>
      </c>
      <c r="AY146" s="2">
        <v>0</v>
      </c>
      <c r="AZ146" s="2">
        <v>1627.77</v>
      </c>
    </row>
    <row r="147" spans="1:52" x14ac:dyDescent="0.25">
      <c r="B147" s="4" t="s">
        <v>239</v>
      </c>
      <c r="C147" s="20" t="s">
        <v>240</v>
      </c>
      <c r="D147" s="2">
        <v>11278.8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400</v>
      </c>
      <c r="M147" s="2">
        <v>0</v>
      </c>
      <c r="N147" s="2">
        <v>0</v>
      </c>
      <c r="O147" s="2">
        <v>737</v>
      </c>
      <c r="P147" s="2">
        <v>455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12870.8</v>
      </c>
      <c r="X147" s="2">
        <v>0</v>
      </c>
      <c r="Y147" s="2">
        <v>0</v>
      </c>
      <c r="Z147" s="2">
        <v>0</v>
      </c>
      <c r="AA147" s="2">
        <v>1338.52</v>
      </c>
      <c r="AB147" s="2">
        <v>1338.52</v>
      </c>
      <c r="AC147" s="2">
        <v>0</v>
      </c>
      <c r="AD147" s="2">
        <v>0</v>
      </c>
      <c r="AE147" s="2">
        <v>0</v>
      </c>
      <c r="AF147" s="2">
        <v>1297.06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0.22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2635.8</v>
      </c>
      <c r="AT147" s="2">
        <v>10235</v>
      </c>
      <c r="AU147" s="2">
        <v>762.1</v>
      </c>
      <c r="AV147" s="2">
        <v>250.92</v>
      </c>
      <c r="AW147" s="2">
        <v>0</v>
      </c>
      <c r="AX147" s="2">
        <v>1376.85</v>
      </c>
      <c r="AY147" s="2">
        <v>0</v>
      </c>
      <c r="AZ147" s="2">
        <v>1627.77</v>
      </c>
    </row>
    <row r="148" spans="1:52" x14ac:dyDescent="0.25">
      <c r="B148" s="4" t="s">
        <v>241</v>
      </c>
      <c r="C148" s="20" t="s">
        <v>242</v>
      </c>
      <c r="D148" s="2">
        <v>13606.2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941.16</v>
      </c>
      <c r="P148" s="2">
        <v>645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14582.12</v>
      </c>
      <c r="X148" s="2">
        <v>0</v>
      </c>
      <c r="Y148" s="2">
        <v>0</v>
      </c>
      <c r="Z148" s="2">
        <v>0</v>
      </c>
      <c r="AA148" s="2">
        <v>1692.54</v>
      </c>
      <c r="AB148" s="2">
        <v>1692.54</v>
      </c>
      <c r="AC148" s="2">
        <v>0</v>
      </c>
      <c r="AD148" s="2">
        <v>0</v>
      </c>
      <c r="AE148" s="2">
        <v>0</v>
      </c>
      <c r="AF148" s="2">
        <v>1494.54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0.04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3187.12</v>
      </c>
      <c r="AT148" s="2">
        <v>11395</v>
      </c>
      <c r="AU148" s="2">
        <v>797.83</v>
      </c>
      <c r="AV148" s="2">
        <v>275.99</v>
      </c>
      <c r="AW148" s="2">
        <v>0</v>
      </c>
      <c r="AX148" s="2">
        <v>1474.01</v>
      </c>
      <c r="AY148" s="2">
        <v>0</v>
      </c>
      <c r="AZ148" s="2">
        <v>1750</v>
      </c>
    </row>
    <row r="149" spans="1:52" x14ac:dyDescent="0.25">
      <c r="B149" s="4" t="s">
        <v>243</v>
      </c>
      <c r="C149" s="20" t="s">
        <v>244</v>
      </c>
      <c r="D149" s="2">
        <v>11278.8</v>
      </c>
      <c r="E149" s="2">
        <v>0</v>
      </c>
      <c r="F149" s="2">
        <v>0</v>
      </c>
      <c r="G149" s="2">
        <v>0</v>
      </c>
      <c r="H149" s="2">
        <v>0</v>
      </c>
      <c r="I149" s="2">
        <v>751.94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737</v>
      </c>
      <c r="P149" s="2">
        <v>455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13181.23</v>
      </c>
      <c r="X149" s="2">
        <v>0</v>
      </c>
      <c r="Y149" s="2">
        <v>0</v>
      </c>
      <c r="Z149" s="2">
        <v>0</v>
      </c>
      <c r="AA149" s="2">
        <v>1326.77</v>
      </c>
      <c r="AB149" s="2">
        <v>1326.77</v>
      </c>
      <c r="AC149" s="2">
        <v>0</v>
      </c>
      <c r="AD149" s="2">
        <v>0</v>
      </c>
      <c r="AE149" s="2">
        <v>0</v>
      </c>
      <c r="AF149" s="2">
        <v>1297.0899999999999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0.37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2624.23</v>
      </c>
      <c r="AT149" s="2">
        <v>10557</v>
      </c>
      <c r="AU149" s="2">
        <v>762.1</v>
      </c>
      <c r="AV149" s="2">
        <v>250.92</v>
      </c>
      <c r="AW149" s="2">
        <v>0</v>
      </c>
      <c r="AX149" s="2">
        <v>1376.85</v>
      </c>
      <c r="AY149" s="2">
        <v>0</v>
      </c>
      <c r="AZ149" s="2">
        <v>1627.77</v>
      </c>
    </row>
    <row r="150" spans="1:52" x14ac:dyDescent="0.25">
      <c r="B150" s="4" t="s">
        <v>245</v>
      </c>
      <c r="C150" s="20" t="s">
        <v>246</v>
      </c>
      <c r="D150" s="2">
        <v>5639.4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368.5</v>
      </c>
      <c r="P150" s="2">
        <v>337.5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6345.4</v>
      </c>
      <c r="X150" s="2">
        <v>0</v>
      </c>
      <c r="Y150" s="2">
        <v>0</v>
      </c>
      <c r="Z150" s="2">
        <v>0</v>
      </c>
      <c r="AA150" s="2">
        <v>653.13</v>
      </c>
      <c r="AB150" s="2">
        <v>653.13</v>
      </c>
      <c r="AC150" s="2">
        <v>0</v>
      </c>
      <c r="AD150" s="2">
        <v>0</v>
      </c>
      <c r="AE150" s="2">
        <v>0</v>
      </c>
      <c r="AF150" s="2">
        <v>648.53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0.24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1301.9000000000001</v>
      </c>
      <c r="AT150" s="2">
        <v>5043.5</v>
      </c>
      <c r="AU150" s="2">
        <v>353.83</v>
      </c>
      <c r="AV150" s="2">
        <v>116.5</v>
      </c>
      <c r="AW150" s="2">
        <v>0</v>
      </c>
      <c r="AX150" s="2">
        <v>639.25</v>
      </c>
      <c r="AY150" s="2">
        <v>0</v>
      </c>
      <c r="AZ150" s="2">
        <v>755.75</v>
      </c>
    </row>
    <row r="151" spans="1:52" x14ac:dyDescent="0.25">
      <c r="A151" s="26"/>
      <c r="B151" s="11" t="s">
        <v>538</v>
      </c>
      <c r="C151" s="26"/>
      <c r="D151" s="26" t="s">
        <v>39</v>
      </c>
      <c r="E151" s="26" t="s">
        <v>39</v>
      </c>
      <c r="F151" s="26" t="s">
        <v>39</v>
      </c>
      <c r="G151" s="26" t="s">
        <v>39</v>
      </c>
      <c r="H151" s="26" t="s">
        <v>39</v>
      </c>
      <c r="I151" s="26" t="s">
        <v>39</v>
      </c>
      <c r="J151" s="26" t="s">
        <v>39</v>
      </c>
      <c r="K151" s="26" t="s">
        <v>39</v>
      </c>
      <c r="L151" s="26" t="s">
        <v>39</v>
      </c>
      <c r="M151" s="26" t="s">
        <v>39</v>
      </c>
      <c r="N151" s="26" t="s">
        <v>39</v>
      </c>
      <c r="O151" s="26" t="s">
        <v>39</v>
      </c>
      <c r="P151" s="26" t="s">
        <v>39</v>
      </c>
      <c r="Q151" s="26" t="s">
        <v>39</v>
      </c>
      <c r="R151" s="26" t="s">
        <v>39</v>
      </c>
      <c r="S151" s="26" t="s">
        <v>39</v>
      </c>
      <c r="T151" s="26" t="s">
        <v>39</v>
      </c>
      <c r="U151" s="26" t="s">
        <v>39</v>
      </c>
      <c r="V151" s="26" t="s">
        <v>39</v>
      </c>
      <c r="W151" s="26" t="s">
        <v>39</v>
      </c>
      <c r="X151" s="26" t="s">
        <v>39</v>
      </c>
      <c r="Y151" s="26" t="s">
        <v>39</v>
      </c>
      <c r="Z151" s="26" t="s">
        <v>39</v>
      </c>
      <c r="AA151" s="26" t="s">
        <v>39</v>
      </c>
      <c r="AB151" s="26" t="s">
        <v>39</v>
      </c>
      <c r="AC151" s="26" t="s">
        <v>39</v>
      </c>
      <c r="AD151" s="26" t="s">
        <v>39</v>
      </c>
      <c r="AE151" s="26" t="s">
        <v>39</v>
      </c>
      <c r="AF151" s="26" t="s">
        <v>39</v>
      </c>
      <c r="AG151" s="26" t="s">
        <v>39</v>
      </c>
      <c r="AH151" s="26" t="s">
        <v>39</v>
      </c>
      <c r="AI151" s="26" t="s">
        <v>39</v>
      </c>
      <c r="AJ151" s="26" t="s">
        <v>39</v>
      </c>
      <c r="AK151" s="26" t="s">
        <v>39</v>
      </c>
      <c r="AL151" s="26" t="s">
        <v>39</v>
      </c>
      <c r="AM151" s="26" t="s">
        <v>39</v>
      </c>
      <c r="AN151" s="26" t="s">
        <v>39</v>
      </c>
      <c r="AO151" s="26" t="s">
        <v>39</v>
      </c>
      <c r="AP151" s="26" t="s">
        <v>39</v>
      </c>
      <c r="AQ151" s="26" t="s">
        <v>39</v>
      </c>
      <c r="AR151" s="26" t="s">
        <v>39</v>
      </c>
      <c r="AS151" s="26" t="s">
        <v>39</v>
      </c>
      <c r="AT151" s="26" t="s">
        <v>39</v>
      </c>
      <c r="AU151" s="26" t="s">
        <v>39</v>
      </c>
      <c r="AV151" s="26" t="s">
        <v>39</v>
      </c>
      <c r="AW151" s="26" t="s">
        <v>39</v>
      </c>
      <c r="AX151" s="26" t="s">
        <v>39</v>
      </c>
      <c r="AY151" s="26" t="s">
        <v>39</v>
      </c>
      <c r="AZ151" s="26" t="s">
        <v>39</v>
      </c>
    </row>
    <row r="152" spans="1:52" x14ac:dyDescent="0.25">
      <c r="D152" s="15"/>
      <c r="E152" s="15">
        <v>0</v>
      </c>
      <c r="F152" s="15">
        <v>0</v>
      </c>
      <c r="G152" s="15">
        <v>0</v>
      </c>
      <c r="H152" s="15">
        <v>13534.92</v>
      </c>
      <c r="I152" s="15">
        <v>7570</v>
      </c>
      <c r="J152" s="15">
        <v>0</v>
      </c>
      <c r="K152" s="15">
        <v>0</v>
      </c>
      <c r="L152" s="15">
        <v>2800</v>
      </c>
      <c r="M152" s="15">
        <v>0</v>
      </c>
      <c r="N152" s="15">
        <v>0</v>
      </c>
      <c r="O152" s="15">
        <v>15572.66</v>
      </c>
      <c r="P152" s="15">
        <v>9280.5</v>
      </c>
      <c r="Q152" s="15">
        <v>9210.5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280245.28000000003</v>
      </c>
      <c r="X152" s="15">
        <v>0</v>
      </c>
      <c r="Y152" s="15">
        <v>8772.86</v>
      </c>
      <c r="Z152" s="15">
        <v>0</v>
      </c>
      <c r="AA152" s="15">
        <v>30002.51</v>
      </c>
      <c r="AB152" s="15">
        <v>30002.51</v>
      </c>
      <c r="AC152" s="15">
        <v>1828.88</v>
      </c>
      <c r="AD152" s="15">
        <v>0</v>
      </c>
      <c r="AE152" s="15">
        <v>1778.04</v>
      </c>
      <c r="AF152" s="15">
        <v>27131.919999999998</v>
      </c>
      <c r="AG152" s="15">
        <v>32121.5</v>
      </c>
      <c r="AH152" s="15">
        <v>27703.38</v>
      </c>
      <c r="AI152" s="15">
        <v>0</v>
      </c>
      <c r="AJ152" s="15">
        <v>0</v>
      </c>
      <c r="AK152" s="15">
        <v>0</v>
      </c>
      <c r="AL152" s="15">
        <v>1.37</v>
      </c>
      <c r="AM152" s="15">
        <v>0</v>
      </c>
      <c r="AN152" s="15">
        <v>0</v>
      </c>
      <c r="AO152" s="15">
        <v>9491.32</v>
      </c>
      <c r="AP152" s="15">
        <v>0</v>
      </c>
      <c r="AQ152" s="15">
        <v>0</v>
      </c>
      <c r="AR152" s="15">
        <v>0</v>
      </c>
      <c r="AS152" s="15">
        <v>138831.78</v>
      </c>
      <c r="AT152" s="15">
        <v>141413.5</v>
      </c>
      <c r="AU152" s="15">
        <v>15195.89</v>
      </c>
      <c r="AV152" s="15">
        <v>5563.51</v>
      </c>
      <c r="AW152" s="15">
        <v>0</v>
      </c>
      <c r="AX152" s="15">
        <v>27933.31</v>
      </c>
      <c r="AY152" s="15">
        <v>0</v>
      </c>
      <c r="AZ152" s="15">
        <v>33496.82</v>
      </c>
    </row>
    <row r="154" spans="1:52" x14ac:dyDescent="0.25">
      <c r="B154" s="10" t="s">
        <v>251</v>
      </c>
    </row>
    <row r="155" spans="1:52" x14ac:dyDescent="0.25">
      <c r="B155" s="4" t="s">
        <v>252</v>
      </c>
      <c r="C155" s="20" t="s">
        <v>253</v>
      </c>
      <c r="D155" s="2">
        <v>13605.9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941</v>
      </c>
      <c r="P155" s="2">
        <v>645</v>
      </c>
      <c r="Q155" s="2">
        <v>851.02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15570.49</v>
      </c>
      <c r="X155" s="2">
        <v>0</v>
      </c>
      <c r="Y155" s="2">
        <v>906.06</v>
      </c>
      <c r="Z155" s="2">
        <v>0</v>
      </c>
      <c r="AA155" s="2">
        <v>1903.65</v>
      </c>
      <c r="AB155" s="2">
        <v>1903.65</v>
      </c>
      <c r="AC155" s="2">
        <v>0</v>
      </c>
      <c r="AD155" s="2">
        <v>0</v>
      </c>
      <c r="AE155" s="2">
        <v>0</v>
      </c>
      <c r="AF155" s="2">
        <v>1564.68</v>
      </c>
      <c r="AG155" s="2">
        <v>0</v>
      </c>
      <c r="AH155" s="2">
        <v>6854.32</v>
      </c>
      <c r="AI155" s="2">
        <v>0</v>
      </c>
      <c r="AJ155" s="2">
        <v>0</v>
      </c>
      <c r="AK155" s="2">
        <v>0</v>
      </c>
      <c r="AL155" s="2">
        <v>0.28000000000000003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11228.99</v>
      </c>
      <c r="AT155" s="2">
        <v>4341.5</v>
      </c>
      <c r="AU155" s="2">
        <v>927.73</v>
      </c>
      <c r="AV155" s="2">
        <v>354.05</v>
      </c>
      <c r="AW155" s="2">
        <v>0</v>
      </c>
      <c r="AX155" s="2">
        <v>1795.14</v>
      </c>
      <c r="AY155" s="2">
        <v>0</v>
      </c>
      <c r="AZ155" s="2">
        <v>2149.19</v>
      </c>
    </row>
    <row r="156" spans="1:52" x14ac:dyDescent="0.25">
      <c r="B156" s="4" t="s">
        <v>254</v>
      </c>
      <c r="C156" s="20" t="s">
        <v>255</v>
      </c>
      <c r="D156" s="2">
        <v>11669.1</v>
      </c>
      <c r="E156" s="2">
        <v>0</v>
      </c>
      <c r="F156" s="2">
        <v>0</v>
      </c>
      <c r="G156" s="2">
        <v>0</v>
      </c>
      <c r="H156" s="2">
        <v>5834.55</v>
      </c>
      <c r="I156" s="2">
        <v>0</v>
      </c>
      <c r="J156" s="2">
        <v>0</v>
      </c>
      <c r="K156" s="2">
        <v>0</v>
      </c>
      <c r="L156" s="2">
        <v>200</v>
      </c>
      <c r="M156" s="2">
        <v>0</v>
      </c>
      <c r="N156" s="2">
        <v>0</v>
      </c>
      <c r="O156" s="2">
        <v>788</v>
      </c>
      <c r="P156" s="2">
        <v>234</v>
      </c>
      <c r="Q156" s="2">
        <v>708.5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13599.6</v>
      </c>
      <c r="X156" s="2">
        <v>0</v>
      </c>
      <c r="Y156" s="2">
        <v>853.7</v>
      </c>
      <c r="Z156" s="2">
        <v>0</v>
      </c>
      <c r="AA156" s="2">
        <v>1483.36</v>
      </c>
      <c r="AB156" s="2">
        <v>1483.36</v>
      </c>
      <c r="AC156" s="2">
        <v>0</v>
      </c>
      <c r="AD156" s="2">
        <v>0</v>
      </c>
      <c r="AE156" s="2">
        <v>0</v>
      </c>
      <c r="AF156" s="2">
        <v>1341.96</v>
      </c>
      <c r="AG156" s="2">
        <v>5716</v>
      </c>
      <c r="AH156" s="2">
        <v>0</v>
      </c>
      <c r="AI156" s="2">
        <v>0</v>
      </c>
      <c r="AJ156" s="2">
        <v>0</v>
      </c>
      <c r="AK156" s="2">
        <v>0</v>
      </c>
      <c r="AL156" s="2">
        <v>0.08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9395.1</v>
      </c>
      <c r="AT156" s="2">
        <v>4204.5</v>
      </c>
      <c r="AU156" s="2">
        <v>458.82</v>
      </c>
      <c r="AV156" s="2">
        <v>317.14999999999998</v>
      </c>
      <c r="AW156" s="2">
        <v>0</v>
      </c>
      <c r="AX156" s="2">
        <v>875.07</v>
      </c>
      <c r="AY156" s="2">
        <v>0</v>
      </c>
      <c r="AZ156" s="2">
        <v>1192.22</v>
      </c>
    </row>
    <row r="157" spans="1:52" x14ac:dyDescent="0.25">
      <c r="B157" s="4" t="s">
        <v>256</v>
      </c>
      <c r="C157" s="20" t="s">
        <v>257</v>
      </c>
      <c r="D157" s="2">
        <v>11669.1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400</v>
      </c>
      <c r="M157" s="2">
        <v>0</v>
      </c>
      <c r="N157" s="2">
        <v>0</v>
      </c>
      <c r="O157" s="2">
        <v>788</v>
      </c>
      <c r="P157" s="2">
        <v>468</v>
      </c>
      <c r="Q157" s="2">
        <v>566.79999999999995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13891.9</v>
      </c>
      <c r="X157" s="2">
        <v>0</v>
      </c>
      <c r="Y157" s="2">
        <v>848.44</v>
      </c>
      <c r="Z157" s="2">
        <v>0</v>
      </c>
      <c r="AA157" s="2">
        <v>1545.1</v>
      </c>
      <c r="AB157" s="2">
        <v>1545.1</v>
      </c>
      <c r="AC157" s="2">
        <v>0</v>
      </c>
      <c r="AD157" s="2">
        <v>0</v>
      </c>
      <c r="AE157" s="2">
        <v>0</v>
      </c>
      <c r="AF157" s="2">
        <v>1341.96</v>
      </c>
      <c r="AG157" s="2">
        <v>4744</v>
      </c>
      <c r="AH157" s="2">
        <v>0</v>
      </c>
      <c r="AI157" s="2">
        <v>0</v>
      </c>
      <c r="AJ157" s="2">
        <v>0</v>
      </c>
      <c r="AK157" s="2">
        <v>0</v>
      </c>
      <c r="AL157" s="45">
        <v>-0.1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8479.4</v>
      </c>
      <c r="AT157" s="2">
        <v>5412.5</v>
      </c>
      <c r="AU157" s="2">
        <v>774.46</v>
      </c>
      <c r="AV157" s="2">
        <v>259.60000000000002</v>
      </c>
      <c r="AW157" s="2">
        <v>0</v>
      </c>
      <c r="AX157" s="2">
        <v>1410.48</v>
      </c>
      <c r="AY157" s="2">
        <v>0</v>
      </c>
      <c r="AZ157" s="2">
        <v>1670.08</v>
      </c>
    </row>
    <row r="158" spans="1:52" x14ac:dyDescent="0.25">
      <c r="B158" s="4" t="s">
        <v>258</v>
      </c>
      <c r="C158" s="20" t="s">
        <v>259</v>
      </c>
      <c r="D158" s="2">
        <v>11669.1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400</v>
      </c>
      <c r="M158" s="2">
        <v>0</v>
      </c>
      <c r="N158" s="2">
        <v>0</v>
      </c>
      <c r="O158" s="2">
        <v>788</v>
      </c>
      <c r="P158" s="2">
        <v>468</v>
      </c>
      <c r="Q158" s="2">
        <v>283.39999999999998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13608.5</v>
      </c>
      <c r="X158" s="2">
        <v>0</v>
      </c>
      <c r="Y158" s="2">
        <v>831.55</v>
      </c>
      <c r="Z158" s="2">
        <v>0</v>
      </c>
      <c r="AA158" s="2">
        <v>1484.58</v>
      </c>
      <c r="AB158" s="2">
        <v>1484.58</v>
      </c>
      <c r="AC158" s="2">
        <v>0</v>
      </c>
      <c r="AD158" s="2">
        <v>0</v>
      </c>
      <c r="AE158" s="2">
        <v>0</v>
      </c>
      <c r="AF158" s="2">
        <v>1341.94</v>
      </c>
      <c r="AG158" s="2">
        <v>4998</v>
      </c>
      <c r="AH158" s="2">
        <v>0</v>
      </c>
      <c r="AI158" s="2">
        <v>0</v>
      </c>
      <c r="AJ158" s="2">
        <v>0</v>
      </c>
      <c r="AK158" s="2">
        <v>0</v>
      </c>
      <c r="AL158" s="45">
        <v>-0.03</v>
      </c>
      <c r="AM158" s="2">
        <v>0</v>
      </c>
      <c r="AN158" s="2">
        <v>0</v>
      </c>
      <c r="AO158" s="2">
        <v>1656.96</v>
      </c>
      <c r="AP158" s="2">
        <v>0</v>
      </c>
      <c r="AQ158" s="2">
        <v>0</v>
      </c>
      <c r="AR158" s="2">
        <v>0</v>
      </c>
      <c r="AS158" s="2">
        <v>10313</v>
      </c>
      <c r="AT158" s="2">
        <v>3295.5</v>
      </c>
      <c r="AU158" s="2">
        <v>774.46</v>
      </c>
      <c r="AV158" s="2">
        <v>259.60000000000002</v>
      </c>
      <c r="AW158" s="2">
        <v>0</v>
      </c>
      <c r="AX158" s="2">
        <v>1410.48</v>
      </c>
      <c r="AY158" s="2">
        <v>0</v>
      </c>
      <c r="AZ158" s="2">
        <v>1670.08</v>
      </c>
    </row>
    <row r="159" spans="1:52" x14ac:dyDescent="0.25">
      <c r="B159" s="4" t="s">
        <v>260</v>
      </c>
      <c r="C159" s="20" t="s">
        <v>261</v>
      </c>
      <c r="D159" s="2">
        <v>11669.1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200</v>
      </c>
      <c r="M159" s="2">
        <v>0</v>
      </c>
      <c r="N159" s="2">
        <v>0</v>
      </c>
      <c r="O159" s="2">
        <v>788</v>
      </c>
      <c r="P159" s="2">
        <v>468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13125.1</v>
      </c>
      <c r="X159" s="2">
        <v>0</v>
      </c>
      <c r="Y159" s="2">
        <v>838.86</v>
      </c>
      <c r="Z159" s="2">
        <v>0</v>
      </c>
      <c r="AA159" s="2">
        <v>1386.14</v>
      </c>
      <c r="AB159" s="2">
        <v>1386.14</v>
      </c>
      <c r="AC159" s="2">
        <v>0</v>
      </c>
      <c r="AD159" s="2">
        <v>0</v>
      </c>
      <c r="AE159" s="2">
        <v>0</v>
      </c>
      <c r="AF159" s="2">
        <v>1341.94</v>
      </c>
      <c r="AG159" s="2">
        <v>0</v>
      </c>
      <c r="AH159" s="2">
        <v>0</v>
      </c>
      <c r="AI159" s="2">
        <v>5326.8</v>
      </c>
      <c r="AJ159" s="2">
        <v>0</v>
      </c>
      <c r="AK159" s="2">
        <v>0</v>
      </c>
      <c r="AL159" s="2">
        <v>0.36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8894.1</v>
      </c>
      <c r="AT159" s="2">
        <v>4231</v>
      </c>
      <c r="AU159" s="2">
        <v>840.36</v>
      </c>
      <c r="AV159" s="2">
        <v>305.83</v>
      </c>
      <c r="AW159" s="2">
        <v>0</v>
      </c>
      <c r="AX159" s="2">
        <v>1589.65</v>
      </c>
      <c r="AY159" s="2">
        <v>0</v>
      </c>
      <c r="AZ159" s="2">
        <v>1895.48</v>
      </c>
    </row>
    <row r="160" spans="1:52" x14ac:dyDescent="0.25">
      <c r="B160" s="4" t="s">
        <v>262</v>
      </c>
      <c r="C160" s="20" t="s">
        <v>263</v>
      </c>
      <c r="D160" s="2">
        <v>11669.1</v>
      </c>
      <c r="E160" s="2">
        <v>0</v>
      </c>
      <c r="F160" s="2">
        <v>0</v>
      </c>
      <c r="G160" s="2">
        <v>0</v>
      </c>
      <c r="H160" s="2">
        <v>4667.6400000000003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788</v>
      </c>
      <c r="P160" s="2">
        <v>468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12925.1</v>
      </c>
      <c r="X160" s="45">
        <v>-188.71</v>
      </c>
      <c r="Y160" s="2">
        <v>878.26</v>
      </c>
      <c r="Z160" s="45">
        <v>-88.09</v>
      </c>
      <c r="AA160" s="2">
        <v>774.75</v>
      </c>
      <c r="AB160" s="2">
        <v>674.12</v>
      </c>
      <c r="AC160" s="2">
        <v>0</v>
      </c>
      <c r="AD160" s="2">
        <v>0</v>
      </c>
      <c r="AE160" s="2">
        <v>0</v>
      </c>
      <c r="AF160" s="2">
        <v>1341.96</v>
      </c>
      <c r="AG160" s="2">
        <v>4744</v>
      </c>
      <c r="AH160" s="2">
        <v>0</v>
      </c>
      <c r="AI160" s="2">
        <v>0</v>
      </c>
      <c r="AJ160" s="2">
        <v>0</v>
      </c>
      <c r="AK160" s="2">
        <v>0</v>
      </c>
      <c r="AL160" s="45">
        <v>-0.09</v>
      </c>
      <c r="AM160" s="2">
        <v>0</v>
      </c>
      <c r="AN160" s="2">
        <v>0</v>
      </c>
      <c r="AO160" s="2">
        <v>1350.94</v>
      </c>
      <c r="AP160" s="2">
        <v>0</v>
      </c>
      <c r="AQ160" s="2">
        <v>0</v>
      </c>
      <c r="AR160" s="2">
        <v>0</v>
      </c>
      <c r="AS160" s="2">
        <v>8901.1</v>
      </c>
      <c r="AT160" s="2">
        <v>4024</v>
      </c>
      <c r="AU160" s="2">
        <v>442.54</v>
      </c>
      <c r="AV160" s="2">
        <v>259.60000000000002</v>
      </c>
      <c r="AW160" s="2">
        <v>0</v>
      </c>
      <c r="AX160" s="2">
        <v>805.98</v>
      </c>
      <c r="AY160" s="2">
        <v>0</v>
      </c>
      <c r="AZ160" s="2">
        <v>1065.58</v>
      </c>
    </row>
    <row r="161" spans="1:52" x14ac:dyDescent="0.25">
      <c r="A161" s="26"/>
      <c r="B161" s="11" t="s">
        <v>538</v>
      </c>
      <c r="C161" s="26"/>
      <c r="D161" s="26" t="s">
        <v>39</v>
      </c>
      <c r="E161" s="26" t="s">
        <v>39</v>
      </c>
      <c r="F161" s="26" t="s">
        <v>39</v>
      </c>
      <c r="G161" s="26" t="s">
        <v>39</v>
      </c>
      <c r="H161" s="26" t="s">
        <v>39</v>
      </c>
      <c r="I161" s="26" t="s">
        <v>39</v>
      </c>
      <c r="J161" s="26" t="s">
        <v>39</v>
      </c>
      <c r="K161" s="26" t="s">
        <v>39</v>
      </c>
      <c r="L161" s="26" t="s">
        <v>39</v>
      </c>
      <c r="M161" s="26" t="s">
        <v>39</v>
      </c>
      <c r="N161" s="26" t="s">
        <v>39</v>
      </c>
      <c r="O161" s="26" t="s">
        <v>39</v>
      </c>
      <c r="P161" s="26" t="s">
        <v>39</v>
      </c>
      <c r="Q161" s="26" t="s">
        <v>39</v>
      </c>
      <c r="R161" s="26" t="s">
        <v>39</v>
      </c>
      <c r="S161" s="26" t="s">
        <v>39</v>
      </c>
      <c r="T161" s="26" t="s">
        <v>39</v>
      </c>
      <c r="U161" s="26" t="s">
        <v>39</v>
      </c>
      <c r="V161" s="26" t="s">
        <v>39</v>
      </c>
      <c r="W161" s="26" t="s">
        <v>39</v>
      </c>
      <c r="X161" s="26" t="s">
        <v>39</v>
      </c>
      <c r="Y161" s="26" t="s">
        <v>39</v>
      </c>
      <c r="Z161" s="26" t="s">
        <v>39</v>
      </c>
      <c r="AA161" s="26" t="s">
        <v>39</v>
      </c>
      <c r="AB161" s="26" t="s">
        <v>39</v>
      </c>
      <c r="AC161" s="26" t="s">
        <v>39</v>
      </c>
      <c r="AD161" s="26" t="s">
        <v>39</v>
      </c>
      <c r="AE161" s="26" t="s">
        <v>39</v>
      </c>
      <c r="AF161" s="26" t="s">
        <v>39</v>
      </c>
      <c r="AG161" s="26" t="s">
        <v>39</v>
      </c>
      <c r="AH161" s="26" t="s">
        <v>39</v>
      </c>
      <c r="AI161" s="26" t="s">
        <v>39</v>
      </c>
      <c r="AJ161" s="26" t="s">
        <v>39</v>
      </c>
      <c r="AK161" s="26" t="s">
        <v>39</v>
      </c>
      <c r="AL161" s="26" t="s">
        <v>39</v>
      </c>
      <c r="AM161" s="26" t="s">
        <v>39</v>
      </c>
      <c r="AN161" s="26" t="s">
        <v>39</v>
      </c>
      <c r="AO161" s="26" t="s">
        <v>39</v>
      </c>
      <c r="AP161" s="26" t="s">
        <v>39</v>
      </c>
      <c r="AQ161" s="26" t="s">
        <v>39</v>
      </c>
      <c r="AR161" s="26" t="s">
        <v>39</v>
      </c>
      <c r="AS161" s="26" t="s">
        <v>39</v>
      </c>
      <c r="AT161" s="26" t="s">
        <v>39</v>
      </c>
      <c r="AU161" s="26" t="s">
        <v>39</v>
      </c>
      <c r="AV161" s="26" t="s">
        <v>39</v>
      </c>
      <c r="AW161" s="26" t="s">
        <v>39</v>
      </c>
      <c r="AX161" s="26" t="s">
        <v>39</v>
      </c>
      <c r="AY161" s="26" t="s">
        <v>39</v>
      </c>
      <c r="AZ161" s="26" t="s">
        <v>39</v>
      </c>
    </row>
    <row r="162" spans="1:52" x14ac:dyDescent="0.25">
      <c r="D162" s="15"/>
      <c r="E162" s="15">
        <v>0</v>
      </c>
      <c r="F162" s="15">
        <v>0</v>
      </c>
      <c r="G162" s="15">
        <v>0</v>
      </c>
      <c r="H162" s="15">
        <v>10502.19</v>
      </c>
      <c r="I162" s="15">
        <v>0</v>
      </c>
      <c r="J162" s="15">
        <v>0</v>
      </c>
      <c r="K162" s="15">
        <v>0</v>
      </c>
      <c r="L162" s="15">
        <v>1200</v>
      </c>
      <c r="M162" s="15">
        <v>0</v>
      </c>
      <c r="N162" s="15">
        <v>0</v>
      </c>
      <c r="O162" s="15">
        <v>4881</v>
      </c>
      <c r="P162" s="15">
        <v>2751</v>
      </c>
      <c r="Q162" s="15">
        <v>2409.7199999999998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82720.69</v>
      </c>
      <c r="X162" s="46">
        <v>-188.71</v>
      </c>
      <c r="Y162" s="15">
        <v>5156.87</v>
      </c>
      <c r="Z162" s="46">
        <v>-88.09</v>
      </c>
      <c r="AA162" s="15">
        <v>8577.58</v>
      </c>
      <c r="AB162" s="15">
        <v>8476.9500000000007</v>
      </c>
      <c r="AC162" s="15">
        <v>0</v>
      </c>
      <c r="AD162" s="15">
        <v>0</v>
      </c>
      <c r="AE162" s="15">
        <v>0</v>
      </c>
      <c r="AF162" s="15">
        <v>8274.44</v>
      </c>
      <c r="AG162" s="15">
        <v>20202</v>
      </c>
      <c r="AH162" s="15">
        <v>6854.32</v>
      </c>
      <c r="AI162" s="15">
        <v>5326.8</v>
      </c>
      <c r="AJ162" s="15">
        <v>0</v>
      </c>
      <c r="AK162" s="15">
        <v>0</v>
      </c>
      <c r="AL162" s="15">
        <v>0.5</v>
      </c>
      <c r="AM162" s="15">
        <v>0</v>
      </c>
      <c r="AN162" s="15">
        <v>0</v>
      </c>
      <c r="AO162" s="15">
        <v>3007.9</v>
      </c>
      <c r="AP162" s="15">
        <v>0</v>
      </c>
      <c r="AQ162" s="15">
        <v>0</v>
      </c>
      <c r="AR162" s="15">
        <v>0</v>
      </c>
      <c r="AS162" s="15">
        <v>57211.69</v>
      </c>
      <c r="AT162" s="15">
        <v>25509</v>
      </c>
      <c r="AU162" s="15">
        <v>4218.37</v>
      </c>
      <c r="AV162" s="15">
        <v>1755.83</v>
      </c>
      <c r="AW162" s="15">
        <v>0</v>
      </c>
      <c r="AX162" s="15">
        <v>7886.8</v>
      </c>
      <c r="AY162" s="15">
        <v>0</v>
      </c>
      <c r="AZ162" s="15">
        <v>9642.6299999999992</v>
      </c>
    </row>
    <row r="164" spans="1:52" x14ac:dyDescent="0.25">
      <c r="B164" s="10" t="s">
        <v>264</v>
      </c>
    </row>
    <row r="165" spans="1:52" x14ac:dyDescent="0.25">
      <c r="B165" s="4" t="s">
        <v>265</v>
      </c>
      <c r="C165" s="20" t="s">
        <v>266</v>
      </c>
      <c r="D165" s="2">
        <v>13605.9</v>
      </c>
      <c r="E165" s="2">
        <v>0</v>
      </c>
      <c r="F165" s="2">
        <v>0</v>
      </c>
      <c r="G165" s="2">
        <v>0</v>
      </c>
      <c r="H165" s="2">
        <v>0</v>
      </c>
      <c r="I165" s="2">
        <v>907.06</v>
      </c>
      <c r="J165" s="2">
        <v>0</v>
      </c>
      <c r="K165" s="2">
        <v>0</v>
      </c>
      <c r="L165" s="2">
        <v>400</v>
      </c>
      <c r="M165" s="2">
        <v>0</v>
      </c>
      <c r="N165" s="2">
        <v>0</v>
      </c>
      <c r="O165" s="2">
        <v>941</v>
      </c>
      <c r="P165" s="2">
        <v>645</v>
      </c>
      <c r="Q165" s="2">
        <v>425.1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16924.060000000001</v>
      </c>
      <c r="X165" s="2">
        <v>0</v>
      </c>
      <c r="Y165" s="2">
        <v>908.47</v>
      </c>
      <c r="Z165" s="2">
        <v>0</v>
      </c>
      <c r="AA165" s="2">
        <v>2102.54</v>
      </c>
      <c r="AB165" s="2">
        <v>2102.54</v>
      </c>
      <c r="AC165" s="2">
        <v>0</v>
      </c>
      <c r="AD165" s="2">
        <v>0</v>
      </c>
      <c r="AE165" s="2">
        <v>0</v>
      </c>
      <c r="AF165" s="2">
        <v>1564.68</v>
      </c>
      <c r="AG165" s="2">
        <v>5372</v>
      </c>
      <c r="AH165" s="2">
        <v>0</v>
      </c>
      <c r="AI165" s="2">
        <v>0</v>
      </c>
      <c r="AJ165" s="2">
        <v>0</v>
      </c>
      <c r="AK165" s="2">
        <v>0</v>
      </c>
      <c r="AL165" s="2">
        <v>0.11</v>
      </c>
      <c r="AM165" s="2">
        <v>0</v>
      </c>
      <c r="AN165" s="2">
        <v>0</v>
      </c>
      <c r="AO165" s="2">
        <v>773.26</v>
      </c>
      <c r="AP165" s="2">
        <v>0</v>
      </c>
      <c r="AQ165" s="2">
        <v>0</v>
      </c>
      <c r="AR165" s="2">
        <v>0</v>
      </c>
      <c r="AS165" s="2">
        <v>10721.06</v>
      </c>
      <c r="AT165" s="2">
        <v>6203</v>
      </c>
      <c r="AU165" s="2">
        <v>835.87</v>
      </c>
      <c r="AV165" s="2">
        <v>302.7</v>
      </c>
      <c r="AW165" s="2">
        <v>0</v>
      </c>
      <c r="AX165" s="2">
        <v>1577.47</v>
      </c>
      <c r="AY165" s="2">
        <v>0</v>
      </c>
      <c r="AZ165" s="2">
        <v>1880.17</v>
      </c>
    </row>
    <row r="166" spans="1:52" x14ac:dyDescent="0.25">
      <c r="B166" s="4" t="s">
        <v>267</v>
      </c>
      <c r="C166" s="20" t="s">
        <v>268</v>
      </c>
      <c r="D166" s="2">
        <v>11669.1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400</v>
      </c>
      <c r="M166" s="2">
        <v>0</v>
      </c>
      <c r="N166" s="2">
        <v>0</v>
      </c>
      <c r="O166" s="2">
        <v>788</v>
      </c>
      <c r="P166" s="2">
        <v>468</v>
      </c>
      <c r="Q166" s="2">
        <v>283.39999999999998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13608.5</v>
      </c>
      <c r="X166" s="2">
        <v>0</v>
      </c>
      <c r="Y166" s="2">
        <v>795.13</v>
      </c>
      <c r="Z166" s="2">
        <v>0</v>
      </c>
      <c r="AA166" s="2">
        <v>1484.58</v>
      </c>
      <c r="AB166" s="2">
        <v>1484.58</v>
      </c>
      <c r="AC166" s="2">
        <v>116.7</v>
      </c>
      <c r="AD166" s="2">
        <v>0</v>
      </c>
      <c r="AE166" s="2">
        <v>360.22</v>
      </c>
      <c r="AF166" s="2">
        <v>1341.94</v>
      </c>
      <c r="AG166" s="2">
        <v>5836</v>
      </c>
      <c r="AH166" s="2">
        <v>0</v>
      </c>
      <c r="AI166" s="2">
        <v>0</v>
      </c>
      <c r="AJ166" s="2">
        <v>0</v>
      </c>
      <c r="AK166" s="2">
        <v>0</v>
      </c>
      <c r="AL166" s="45">
        <v>-0.15</v>
      </c>
      <c r="AM166" s="2">
        <v>0</v>
      </c>
      <c r="AN166" s="2">
        <v>0</v>
      </c>
      <c r="AO166" s="2">
        <v>1325.58</v>
      </c>
      <c r="AP166" s="2">
        <v>0</v>
      </c>
      <c r="AQ166" s="2">
        <v>0</v>
      </c>
      <c r="AR166" s="2">
        <v>0</v>
      </c>
      <c r="AS166" s="2">
        <v>11260</v>
      </c>
      <c r="AT166" s="2">
        <v>2348.5</v>
      </c>
      <c r="AU166" s="2">
        <v>774.46</v>
      </c>
      <c r="AV166" s="2">
        <v>259.60000000000002</v>
      </c>
      <c r="AW166" s="2">
        <v>0</v>
      </c>
      <c r="AX166" s="2">
        <v>1410.48</v>
      </c>
      <c r="AY166" s="2">
        <v>0</v>
      </c>
      <c r="AZ166" s="2">
        <v>1670.08</v>
      </c>
    </row>
    <row r="167" spans="1:52" x14ac:dyDescent="0.25">
      <c r="A167" s="26"/>
      <c r="B167" s="11" t="s">
        <v>538</v>
      </c>
      <c r="C167" s="26"/>
      <c r="D167" s="26" t="s">
        <v>39</v>
      </c>
      <c r="E167" s="26" t="s">
        <v>39</v>
      </c>
      <c r="F167" s="26" t="s">
        <v>39</v>
      </c>
      <c r="G167" s="26" t="s">
        <v>39</v>
      </c>
      <c r="H167" s="26" t="s">
        <v>39</v>
      </c>
      <c r="I167" s="26" t="s">
        <v>39</v>
      </c>
      <c r="J167" s="26" t="s">
        <v>39</v>
      </c>
      <c r="K167" s="26" t="s">
        <v>39</v>
      </c>
      <c r="L167" s="26" t="s">
        <v>39</v>
      </c>
      <c r="M167" s="26" t="s">
        <v>39</v>
      </c>
      <c r="N167" s="26" t="s">
        <v>39</v>
      </c>
      <c r="O167" s="26" t="s">
        <v>39</v>
      </c>
      <c r="P167" s="26" t="s">
        <v>39</v>
      </c>
      <c r="Q167" s="26" t="s">
        <v>39</v>
      </c>
      <c r="R167" s="26" t="s">
        <v>39</v>
      </c>
      <c r="S167" s="26" t="s">
        <v>39</v>
      </c>
      <c r="T167" s="26" t="s">
        <v>39</v>
      </c>
      <c r="U167" s="26" t="s">
        <v>39</v>
      </c>
      <c r="V167" s="26" t="s">
        <v>39</v>
      </c>
      <c r="W167" s="26" t="s">
        <v>39</v>
      </c>
      <c r="X167" s="26" t="s">
        <v>39</v>
      </c>
      <c r="Y167" s="26" t="s">
        <v>39</v>
      </c>
      <c r="Z167" s="26" t="s">
        <v>39</v>
      </c>
      <c r="AA167" s="26" t="s">
        <v>39</v>
      </c>
      <c r="AB167" s="26" t="s">
        <v>39</v>
      </c>
      <c r="AC167" s="26" t="s">
        <v>39</v>
      </c>
      <c r="AD167" s="26" t="s">
        <v>39</v>
      </c>
      <c r="AE167" s="26" t="s">
        <v>39</v>
      </c>
      <c r="AF167" s="26" t="s">
        <v>39</v>
      </c>
      <c r="AG167" s="26" t="s">
        <v>39</v>
      </c>
      <c r="AH167" s="26" t="s">
        <v>39</v>
      </c>
      <c r="AI167" s="26" t="s">
        <v>39</v>
      </c>
      <c r="AJ167" s="26" t="s">
        <v>39</v>
      </c>
      <c r="AK167" s="26" t="s">
        <v>39</v>
      </c>
      <c r="AL167" s="26" t="s">
        <v>39</v>
      </c>
      <c r="AM167" s="26" t="s">
        <v>39</v>
      </c>
      <c r="AN167" s="26" t="s">
        <v>39</v>
      </c>
      <c r="AO167" s="26" t="s">
        <v>39</v>
      </c>
      <c r="AP167" s="26" t="s">
        <v>39</v>
      </c>
      <c r="AQ167" s="26" t="s">
        <v>39</v>
      </c>
      <c r="AR167" s="26" t="s">
        <v>39</v>
      </c>
      <c r="AS167" s="26" t="s">
        <v>39</v>
      </c>
      <c r="AT167" s="26" t="s">
        <v>39</v>
      </c>
      <c r="AU167" s="26" t="s">
        <v>39</v>
      </c>
      <c r="AV167" s="26" t="s">
        <v>39</v>
      </c>
      <c r="AW167" s="26" t="s">
        <v>39</v>
      </c>
      <c r="AX167" s="26" t="s">
        <v>39</v>
      </c>
      <c r="AY167" s="26" t="s">
        <v>39</v>
      </c>
      <c r="AZ167" s="26" t="s">
        <v>39</v>
      </c>
    </row>
    <row r="168" spans="1:52" x14ac:dyDescent="0.25">
      <c r="D168" s="15"/>
      <c r="E168" s="15">
        <v>0</v>
      </c>
      <c r="F168" s="15">
        <v>0</v>
      </c>
      <c r="G168" s="15">
        <v>0</v>
      </c>
      <c r="H168" s="15">
        <v>0</v>
      </c>
      <c r="I168" s="15">
        <v>907.06</v>
      </c>
      <c r="J168" s="15">
        <v>0</v>
      </c>
      <c r="K168" s="15">
        <v>0</v>
      </c>
      <c r="L168" s="15">
        <v>800</v>
      </c>
      <c r="M168" s="15">
        <v>0</v>
      </c>
      <c r="N168" s="15">
        <v>0</v>
      </c>
      <c r="O168" s="15">
        <v>1729</v>
      </c>
      <c r="P168" s="15">
        <v>1113</v>
      </c>
      <c r="Q168" s="15">
        <v>708.5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30532.560000000001</v>
      </c>
      <c r="X168" s="15">
        <v>0</v>
      </c>
      <c r="Y168" s="15">
        <v>1703.6</v>
      </c>
      <c r="Z168" s="15">
        <v>0</v>
      </c>
      <c r="AA168" s="15">
        <v>3587.12</v>
      </c>
      <c r="AB168" s="15">
        <v>3587.12</v>
      </c>
      <c r="AC168" s="15">
        <v>116.7</v>
      </c>
      <c r="AD168" s="15">
        <v>0</v>
      </c>
      <c r="AE168" s="15">
        <v>360.22</v>
      </c>
      <c r="AF168" s="15">
        <v>2906.62</v>
      </c>
      <c r="AG168" s="15">
        <v>11208</v>
      </c>
      <c r="AH168" s="15">
        <v>0</v>
      </c>
      <c r="AI168" s="15">
        <v>0</v>
      </c>
      <c r="AJ168" s="15">
        <v>0</v>
      </c>
      <c r="AK168" s="15">
        <v>0</v>
      </c>
      <c r="AL168" s="46">
        <v>-0.04</v>
      </c>
      <c r="AM168" s="15">
        <v>0</v>
      </c>
      <c r="AN168" s="15">
        <v>0</v>
      </c>
      <c r="AO168" s="15">
        <v>2098.84</v>
      </c>
      <c r="AP168" s="15">
        <v>0</v>
      </c>
      <c r="AQ168" s="15">
        <v>0</v>
      </c>
      <c r="AR168" s="15">
        <v>0</v>
      </c>
      <c r="AS168" s="15">
        <v>21981.06</v>
      </c>
      <c r="AT168" s="15">
        <v>8551.5</v>
      </c>
      <c r="AU168" s="15">
        <v>1610.33</v>
      </c>
      <c r="AV168" s="15">
        <v>562.29999999999995</v>
      </c>
      <c r="AW168" s="15">
        <v>0</v>
      </c>
      <c r="AX168" s="15">
        <v>2987.95</v>
      </c>
      <c r="AY168" s="15">
        <v>0</v>
      </c>
      <c r="AZ168" s="15">
        <v>3550.25</v>
      </c>
    </row>
    <row r="170" spans="1:52" x14ac:dyDescent="0.25">
      <c r="B170" s="10" t="s">
        <v>269</v>
      </c>
    </row>
    <row r="171" spans="1:52" x14ac:dyDescent="0.25">
      <c r="B171" s="4" t="s">
        <v>528</v>
      </c>
      <c r="C171" s="20" t="s">
        <v>529</v>
      </c>
      <c r="D171" s="2">
        <v>13125</v>
      </c>
      <c r="E171" s="2">
        <v>0</v>
      </c>
      <c r="F171" s="2">
        <v>0</v>
      </c>
      <c r="G171" s="2">
        <v>0</v>
      </c>
      <c r="H171" s="2">
        <v>0</v>
      </c>
      <c r="I171" s="2">
        <v>751.94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737</v>
      </c>
      <c r="P171" s="2">
        <v>455</v>
      </c>
      <c r="Q171" s="2">
        <v>708.5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13900.21</v>
      </c>
      <c r="X171" s="2">
        <v>0</v>
      </c>
      <c r="Y171" s="2">
        <v>731.44</v>
      </c>
      <c r="Z171" s="2">
        <v>0</v>
      </c>
      <c r="AA171" s="2">
        <v>1468.1</v>
      </c>
      <c r="AB171" s="2">
        <v>1468.1</v>
      </c>
      <c r="AC171" s="2">
        <v>112.8</v>
      </c>
      <c r="AD171" s="2">
        <v>0</v>
      </c>
      <c r="AE171" s="2">
        <v>0</v>
      </c>
      <c r="AF171" s="2">
        <v>1297.0999999999999</v>
      </c>
      <c r="AG171" s="2">
        <v>0</v>
      </c>
      <c r="AH171" s="2">
        <v>3899.08</v>
      </c>
      <c r="AI171" s="2">
        <v>0</v>
      </c>
      <c r="AJ171" s="2">
        <v>0</v>
      </c>
      <c r="AK171" s="2">
        <v>0</v>
      </c>
      <c r="AL171" s="2">
        <v>0.19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7508.71</v>
      </c>
      <c r="AT171" s="2">
        <v>6391.5</v>
      </c>
      <c r="AU171" s="2">
        <v>762.11</v>
      </c>
      <c r="AV171" s="2">
        <v>250.92</v>
      </c>
      <c r="AW171" s="2">
        <v>0</v>
      </c>
      <c r="AX171" s="2">
        <v>1376.88</v>
      </c>
      <c r="AY171" s="2">
        <v>0</v>
      </c>
      <c r="AZ171" s="2">
        <v>1627.8</v>
      </c>
    </row>
    <row r="172" spans="1:52" x14ac:dyDescent="0.25">
      <c r="B172" s="4" t="s">
        <v>270</v>
      </c>
      <c r="C172" s="20" t="s">
        <v>271</v>
      </c>
      <c r="D172" s="2">
        <v>13125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400</v>
      </c>
      <c r="M172" s="2">
        <v>0</v>
      </c>
      <c r="N172" s="2">
        <v>0</v>
      </c>
      <c r="O172" s="2">
        <v>903</v>
      </c>
      <c r="P172" s="2">
        <v>549</v>
      </c>
      <c r="Q172" s="2">
        <v>708.5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15685.5</v>
      </c>
      <c r="X172" s="2">
        <v>0</v>
      </c>
      <c r="Y172" s="2">
        <v>857.94</v>
      </c>
      <c r="Z172" s="2">
        <v>0</v>
      </c>
      <c r="AA172" s="2">
        <v>1928.22</v>
      </c>
      <c r="AB172" s="2">
        <v>1928.22</v>
      </c>
      <c r="AC172" s="2">
        <v>131.26</v>
      </c>
      <c r="AD172" s="2">
        <v>0</v>
      </c>
      <c r="AE172" s="2">
        <v>1675.8</v>
      </c>
      <c r="AF172" s="2">
        <v>1509.38</v>
      </c>
      <c r="AG172" s="2">
        <v>3098</v>
      </c>
      <c r="AH172" s="2">
        <v>3259.1</v>
      </c>
      <c r="AI172" s="2">
        <v>0</v>
      </c>
      <c r="AJ172" s="2">
        <v>0</v>
      </c>
      <c r="AK172" s="2">
        <v>0</v>
      </c>
      <c r="AL172" s="45">
        <v>-0.02</v>
      </c>
      <c r="AM172" s="2">
        <v>0</v>
      </c>
      <c r="AN172" s="2">
        <v>0</v>
      </c>
      <c r="AO172" s="2">
        <v>1739.82</v>
      </c>
      <c r="AP172" s="2">
        <v>0</v>
      </c>
      <c r="AQ172" s="2">
        <v>0</v>
      </c>
      <c r="AR172" s="2">
        <v>0</v>
      </c>
      <c r="AS172" s="2">
        <v>14199.5</v>
      </c>
      <c r="AT172" s="2">
        <v>1486</v>
      </c>
      <c r="AU172" s="2">
        <v>904.14</v>
      </c>
      <c r="AV172" s="2">
        <v>350.6</v>
      </c>
      <c r="AW172" s="2">
        <v>0</v>
      </c>
      <c r="AX172" s="2">
        <v>1763.09</v>
      </c>
      <c r="AY172" s="2">
        <v>0</v>
      </c>
      <c r="AZ172" s="2">
        <v>2113.69</v>
      </c>
    </row>
    <row r="173" spans="1:52" x14ac:dyDescent="0.25">
      <c r="B173" s="4" t="s">
        <v>272</v>
      </c>
      <c r="C173" s="20" t="s">
        <v>273</v>
      </c>
      <c r="D173" s="2">
        <v>12657.9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903</v>
      </c>
      <c r="P173" s="2">
        <v>549</v>
      </c>
      <c r="Q173" s="2">
        <v>566.79999999999995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15143.8</v>
      </c>
      <c r="X173" s="2">
        <v>0</v>
      </c>
      <c r="Y173" s="2">
        <v>820.77</v>
      </c>
      <c r="Z173" s="2">
        <v>0</v>
      </c>
      <c r="AA173" s="2">
        <v>1812.52</v>
      </c>
      <c r="AB173" s="2">
        <v>1812.52</v>
      </c>
      <c r="AC173" s="2">
        <v>131.26</v>
      </c>
      <c r="AD173" s="2">
        <v>0</v>
      </c>
      <c r="AE173" s="2">
        <v>0</v>
      </c>
      <c r="AF173" s="2">
        <v>1509.38</v>
      </c>
      <c r="AG173" s="2">
        <v>5000</v>
      </c>
      <c r="AH173" s="2">
        <v>0</v>
      </c>
      <c r="AI173" s="2">
        <v>0</v>
      </c>
      <c r="AJ173" s="2">
        <v>0</v>
      </c>
      <c r="AK173" s="2">
        <v>0</v>
      </c>
      <c r="AL173" s="2">
        <v>0.43</v>
      </c>
      <c r="AM173" s="2">
        <v>0</v>
      </c>
      <c r="AN173" s="2">
        <v>0</v>
      </c>
      <c r="AO173" s="2">
        <v>2485.44</v>
      </c>
      <c r="AP173" s="2">
        <v>0</v>
      </c>
      <c r="AQ173" s="2">
        <v>0</v>
      </c>
      <c r="AR173" s="2">
        <v>0</v>
      </c>
      <c r="AS173" s="2">
        <v>11759.8</v>
      </c>
      <c r="AT173" s="2">
        <v>3384</v>
      </c>
      <c r="AU173" s="2">
        <v>820.63</v>
      </c>
      <c r="AV173" s="2">
        <v>291.99</v>
      </c>
      <c r="AW173" s="2">
        <v>0</v>
      </c>
      <c r="AX173" s="2">
        <v>1536.01</v>
      </c>
      <c r="AY173" s="2">
        <v>0</v>
      </c>
      <c r="AZ173" s="2">
        <v>1828</v>
      </c>
    </row>
    <row r="174" spans="1:52" x14ac:dyDescent="0.25">
      <c r="B174" s="4" t="s">
        <v>274</v>
      </c>
      <c r="C174" s="20" t="s">
        <v>275</v>
      </c>
      <c r="D174" s="2">
        <v>12038.1</v>
      </c>
      <c r="E174" s="2">
        <v>0</v>
      </c>
      <c r="F174" s="2">
        <v>369.19</v>
      </c>
      <c r="G174" s="2">
        <v>0</v>
      </c>
      <c r="H174" s="2">
        <v>0</v>
      </c>
      <c r="I174" s="2">
        <v>843.86</v>
      </c>
      <c r="J174" s="2">
        <v>0</v>
      </c>
      <c r="K174" s="2">
        <v>0</v>
      </c>
      <c r="L174" s="2">
        <v>200</v>
      </c>
      <c r="M174" s="2">
        <v>0</v>
      </c>
      <c r="N174" s="2">
        <v>0</v>
      </c>
      <c r="O174" s="2">
        <v>915</v>
      </c>
      <c r="P174" s="2">
        <v>616</v>
      </c>
      <c r="Q174" s="2">
        <v>566.79999999999995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16168.75</v>
      </c>
      <c r="X174" s="2">
        <v>0</v>
      </c>
      <c r="Y174" s="2">
        <v>862.57</v>
      </c>
      <c r="Z174" s="2">
        <v>0</v>
      </c>
      <c r="AA174" s="2">
        <v>1907.52</v>
      </c>
      <c r="AB174" s="2">
        <v>1907.52</v>
      </c>
      <c r="AC174" s="2">
        <v>126.58</v>
      </c>
      <c r="AD174" s="2">
        <v>0</v>
      </c>
      <c r="AE174" s="2">
        <v>0</v>
      </c>
      <c r="AF174" s="2">
        <v>1455.66</v>
      </c>
      <c r="AG174" s="2">
        <v>3115.94</v>
      </c>
      <c r="AH174" s="2">
        <v>0</v>
      </c>
      <c r="AI174" s="2">
        <v>0</v>
      </c>
      <c r="AJ174" s="2">
        <v>0</v>
      </c>
      <c r="AK174" s="2">
        <v>0</v>
      </c>
      <c r="AL174" s="45">
        <v>-0.02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7468.25</v>
      </c>
      <c r="AT174" s="2">
        <v>8700.5</v>
      </c>
      <c r="AU174" s="2">
        <v>805.82</v>
      </c>
      <c r="AV174" s="2">
        <v>281.60000000000002</v>
      </c>
      <c r="AW174" s="2">
        <v>0</v>
      </c>
      <c r="AX174" s="2">
        <v>1495.74</v>
      </c>
      <c r="AY174" s="2">
        <v>0</v>
      </c>
      <c r="AZ174" s="2">
        <v>1777.34</v>
      </c>
    </row>
    <row r="175" spans="1:52" x14ac:dyDescent="0.25">
      <c r="B175" s="4" t="s">
        <v>276</v>
      </c>
      <c r="C175" s="20" t="s">
        <v>277</v>
      </c>
      <c r="D175" s="2">
        <v>13125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802</v>
      </c>
      <c r="P175" s="2">
        <v>482</v>
      </c>
      <c r="Q175" s="2">
        <v>566.79999999999995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13877.2</v>
      </c>
      <c r="X175" s="2">
        <v>0</v>
      </c>
      <c r="Y175" s="2">
        <v>0</v>
      </c>
      <c r="Z175" s="2">
        <v>0</v>
      </c>
      <c r="AA175" s="2">
        <v>1541.96</v>
      </c>
      <c r="AB175" s="2">
        <v>1541.96</v>
      </c>
      <c r="AC175" s="2">
        <v>120.38</v>
      </c>
      <c r="AD175" s="2">
        <v>0</v>
      </c>
      <c r="AE175" s="2">
        <v>0</v>
      </c>
      <c r="AF175" s="2">
        <v>1384.38</v>
      </c>
      <c r="AG175" s="2">
        <v>2888</v>
      </c>
      <c r="AH175" s="2">
        <v>3226.84</v>
      </c>
      <c r="AI175" s="2">
        <v>0</v>
      </c>
      <c r="AJ175" s="2">
        <v>0</v>
      </c>
      <c r="AK175" s="2">
        <v>0</v>
      </c>
      <c r="AL175" s="2">
        <v>0.32</v>
      </c>
      <c r="AM175" s="2">
        <v>0</v>
      </c>
      <c r="AN175" s="2">
        <v>0</v>
      </c>
      <c r="AO175" s="2">
        <v>2098.8200000000002</v>
      </c>
      <c r="AP175" s="2">
        <v>0</v>
      </c>
      <c r="AQ175" s="2">
        <v>0</v>
      </c>
      <c r="AR175" s="2">
        <v>0</v>
      </c>
      <c r="AS175" s="2">
        <v>11260.7</v>
      </c>
      <c r="AT175" s="2">
        <v>2616.5</v>
      </c>
      <c r="AU175" s="2">
        <v>786.17</v>
      </c>
      <c r="AV175" s="2">
        <v>267.81</v>
      </c>
      <c r="AW175" s="2">
        <v>0</v>
      </c>
      <c r="AX175" s="2">
        <v>1442.31</v>
      </c>
      <c r="AY175" s="2">
        <v>0</v>
      </c>
      <c r="AZ175" s="2">
        <v>1710.12</v>
      </c>
    </row>
    <row r="176" spans="1:52" x14ac:dyDescent="0.25">
      <c r="B176" s="4" t="s">
        <v>278</v>
      </c>
      <c r="C176" s="20" t="s">
        <v>279</v>
      </c>
      <c r="D176" s="2">
        <v>12657.9</v>
      </c>
      <c r="E176" s="2">
        <v>0</v>
      </c>
      <c r="F176" s="2">
        <v>0</v>
      </c>
      <c r="G176" s="2">
        <v>0</v>
      </c>
      <c r="H176" s="2">
        <v>0</v>
      </c>
      <c r="I176" s="2">
        <v>875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903</v>
      </c>
      <c r="P176" s="2">
        <v>549</v>
      </c>
      <c r="Q176" s="2">
        <v>566.79999999999995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16018.8</v>
      </c>
      <c r="X176" s="2">
        <v>0</v>
      </c>
      <c r="Y176" s="2">
        <v>834.26</v>
      </c>
      <c r="Z176" s="2">
        <v>0</v>
      </c>
      <c r="AA176" s="2">
        <v>1909.18</v>
      </c>
      <c r="AB176" s="2">
        <v>1909.18</v>
      </c>
      <c r="AC176" s="2">
        <v>131.26</v>
      </c>
      <c r="AD176" s="2">
        <v>0</v>
      </c>
      <c r="AE176" s="2">
        <v>0</v>
      </c>
      <c r="AF176" s="2">
        <v>1509.38</v>
      </c>
      <c r="AG176" s="2">
        <v>488</v>
      </c>
      <c r="AH176" s="2">
        <v>6245.82</v>
      </c>
      <c r="AI176" s="2">
        <v>0</v>
      </c>
      <c r="AJ176" s="2">
        <v>0</v>
      </c>
      <c r="AK176" s="2">
        <v>0</v>
      </c>
      <c r="AL176" s="45">
        <v>-0.06</v>
      </c>
      <c r="AM176" s="2">
        <v>0</v>
      </c>
      <c r="AN176" s="2">
        <v>0</v>
      </c>
      <c r="AO176" s="2">
        <v>1656.96</v>
      </c>
      <c r="AP176" s="2">
        <v>0</v>
      </c>
      <c r="AQ176" s="2">
        <v>0</v>
      </c>
      <c r="AR176" s="2">
        <v>0</v>
      </c>
      <c r="AS176" s="2">
        <v>12774.8</v>
      </c>
      <c r="AT176" s="2">
        <v>3244</v>
      </c>
      <c r="AU176" s="2">
        <v>820.63</v>
      </c>
      <c r="AV176" s="2">
        <v>291.99</v>
      </c>
      <c r="AW176" s="2">
        <v>0</v>
      </c>
      <c r="AX176" s="2">
        <v>1536.01</v>
      </c>
      <c r="AY176" s="2">
        <v>0</v>
      </c>
      <c r="AZ176" s="2">
        <v>1828</v>
      </c>
    </row>
    <row r="177" spans="2:52" x14ac:dyDescent="0.25">
      <c r="B177" s="4" t="s">
        <v>280</v>
      </c>
      <c r="C177" s="20" t="s">
        <v>281</v>
      </c>
      <c r="D177" s="2">
        <v>13125</v>
      </c>
      <c r="E177" s="2">
        <v>0</v>
      </c>
      <c r="F177" s="2">
        <v>0</v>
      </c>
      <c r="G177" s="2">
        <v>0</v>
      </c>
      <c r="H177" s="2">
        <v>6328.95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915</v>
      </c>
      <c r="P177" s="2">
        <v>287.47000000000003</v>
      </c>
      <c r="Q177" s="2">
        <v>566.79999999999995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14427.17</v>
      </c>
      <c r="X177" s="2">
        <v>0</v>
      </c>
      <c r="Y177" s="2">
        <v>850.09</v>
      </c>
      <c r="Z177" s="2">
        <v>0</v>
      </c>
      <c r="AA177" s="2">
        <v>1659.24</v>
      </c>
      <c r="AB177" s="2">
        <v>1659.24</v>
      </c>
      <c r="AC177" s="2">
        <v>120.58</v>
      </c>
      <c r="AD177" s="2">
        <v>0</v>
      </c>
      <c r="AE177" s="2">
        <v>0</v>
      </c>
      <c r="AF177" s="2">
        <v>1455.66</v>
      </c>
      <c r="AG177" s="2">
        <v>3054</v>
      </c>
      <c r="AH177" s="2">
        <v>3375.76</v>
      </c>
      <c r="AI177" s="2">
        <v>0</v>
      </c>
      <c r="AJ177" s="2">
        <v>0</v>
      </c>
      <c r="AK177" s="2">
        <v>0</v>
      </c>
      <c r="AL177" s="45">
        <v>-0.14000000000000001</v>
      </c>
      <c r="AM177" s="2">
        <v>0</v>
      </c>
      <c r="AN177" s="2">
        <v>0</v>
      </c>
      <c r="AO177" s="2">
        <v>828.48</v>
      </c>
      <c r="AP177" s="2">
        <v>0</v>
      </c>
      <c r="AQ177" s="2">
        <v>0</v>
      </c>
      <c r="AR177" s="2">
        <v>0</v>
      </c>
      <c r="AS177" s="2">
        <v>11343.67</v>
      </c>
      <c r="AT177" s="2">
        <v>3083.5</v>
      </c>
      <c r="AU177" s="2">
        <v>374.13</v>
      </c>
      <c r="AV177" s="2">
        <v>281.60000000000002</v>
      </c>
      <c r="AW177" s="2">
        <v>0</v>
      </c>
      <c r="AX177" s="2">
        <v>694.45</v>
      </c>
      <c r="AY177" s="2">
        <v>0</v>
      </c>
      <c r="AZ177" s="2">
        <v>976.05</v>
      </c>
    </row>
    <row r="178" spans="2:52" x14ac:dyDescent="0.25">
      <c r="B178" s="4" t="s">
        <v>282</v>
      </c>
      <c r="C178" s="20" t="s">
        <v>283</v>
      </c>
      <c r="D178" s="2">
        <v>11279.1</v>
      </c>
      <c r="E178" s="2">
        <v>0</v>
      </c>
      <c r="F178" s="2">
        <v>0</v>
      </c>
      <c r="G178" s="2">
        <v>0</v>
      </c>
      <c r="H178" s="2">
        <v>5250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903</v>
      </c>
      <c r="P178" s="2">
        <v>438.9</v>
      </c>
      <c r="Q178" s="2">
        <v>566.79999999999995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15033.7</v>
      </c>
      <c r="X178" s="2">
        <v>0</v>
      </c>
      <c r="Y178" s="2">
        <v>0</v>
      </c>
      <c r="Z178" s="2">
        <v>0</v>
      </c>
      <c r="AA178" s="2">
        <v>1789</v>
      </c>
      <c r="AB178" s="2">
        <v>1789</v>
      </c>
      <c r="AC178" s="2">
        <v>131.26</v>
      </c>
      <c r="AD178" s="2">
        <v>0</v>
      </c>
      <c r="AE178" s="2">
        <v>0</v>
      </c>
      <c r="AF178" s="2">
        <v>1509.38</v>
      </c>
      <c r="AG178" s="2">
        <v>1340</v>
      </c>
      <c r="AH178" s="2">
        <v>5208.88</v>
      </c>
      <c r="AI178" s="2">
        <v>0</v>
      </c>
      <c r="AJ178" s="2">
        <v>0</v>
      </c>
      <c r="AK178" s="2">
        <v>0</v>
      </c>
      <c r="AL178" s="2">
        <v>0.18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9978.7000000000007</v>
      </c>
      <c r="AT178" s="2">
        <v>5055</v>
      </c>
      <c r="AU178" s="2">
        <v>468.92</v>
      </c>
      <c r="AV178" s="2">
        <v>291.99</v>
      </c>
      <c r="AW178" s="2">
        <v>0</v>
      </c>
      <c r="AX178" s="2">
        <v>877.7</v>
      </c>
      <c r="AY178" s="2">
        <v>0</v>
      </c>
      <c r="AZ178" s="2">
        <v>1169.69</v>
      </c>
    </row>
    <row r="179" spans="2:52" x14ac:dyDescent="0.25">
      <c r="B179" s="4" t="s">
        <v>284</v>
      </c>
      <c r="C179" s="20" t="s">
        <v>285</v>
      </c>
      <c r="D179" s="2">
        <f>375.97*30</f>
        <v>11279.1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400</v>
      </c>
      <c r="M179" s="2">
        <v>0</v>
      </c>
      <c r="N179" s="2">
        <v>0</v>
      </c>
      <c r="O179" s="2">
        <v>737</v>
      </c>
      <c r="P179" s="2">
        <v>455</v>
      </c>
      <c r="Q179" s="2">
        <v>425.1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13296.2</v>
      </c>
      <c r="X179" s="2">
        <v>0</v>
      </c>
      <c r="Y179" s="2">
        <v>602.29</v>
      </c>
      <c r="Z179" s="2">
        <v>0</v>
      </c>
      <c r="AA179" s="2">
        <v>1417.86</v>
      </c>
      <c r="AB179" s="2">
        <v>1417.86</v>
      </c>
      <c r="AC179" s="2">
        <v>112.8</v>
      </c>
      <c r="AD179" s="2">
        <v>0</v>
      </c>
      <c r="AE179" s="2">
        <v>0</v>
      </c>
      <c r="AF179" s="2">
        <v>1297.0999999999999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0.15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3430.2</v>
      </c>
      <c r="AT179" s="2">
        <v>9866</v>
      </c>
      <c r="AU179" s="2">
        <v>837.32</v>
      </c>
      <c r="AV179" s="2">
        <v>303.70999999999998</v>
      </c>
      <c r="AW179" s="2">
        <v>0</v>
      </c>
      <c r="AX179" s="2">
        <v>1581.39</v>
      </c>
      <c r="AY179" s="2">
        <v>0</v>
      </c>
      <c r="AZ179" s="2">
        <v>1885.1</v>
      </c>
    </row>
    <row r="180" spans="2:52" x14ac:dyDescent="0.25">
      <c r="B180" s="4" t="s">
        <v>286</v>
      </c>
      <c r="C180" s="20" t="s">
        <v>287</v>
      </c>
      <c r="D180" s="2">
        <v>13125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687</v>
      </c>
      <c r="P180" s="2">
        <v>462</v>
      </c>
      <c r="Q180" s="2">
        <v>425.1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11046.5</v>
      </c>
      <c r="X180" s="2">
        <v>0</v>
      </c>
      <c r="Y180" s="2">
        <v>553.69000000000005</v>
      </c>
      <c r="Z180" s="2">
        <v>0</v>
      </c>
      <c r="AA180" s="2">
        <v>1011.6</v>
      </c>
      <c r="AB180" s="2">
        <v>1011.6</v>
      </c>
      <c r="AC180" s="2">
        <v>94.94</v>
      </c>
      <c r="AD180" s="2">
        <v>0</v>
      </c>
      <c r="AE180" s="2">
        <v>0</v>
      </c>
      <c r="AF180" s="2">
        <v>1091.76</v>
      </c>
      <c r="AG180" s="2">
        <v>3500</v>
      </c>
      <c r="AH180" s="2">
        <v>0</v>
      </c>
      <c r="AI180" s="2">
        <v>0</v>
      </c>
      <c r="AJ180" s="2">
        <v>0</v>
      </c>
      <c r="AK180" s="2">
        <v>0</v>
      </c>
      <c r="AL180" s="2">
        <v>0.01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6252</v>
      </c>
      <c r="AT180" s="2">
        <v>4794.5</v>
      </c>
      <c r="AU180" s="2">
        <v>765.54</v>
      </c>
      <c r="AV180" s="2">
        <v>253.33</v>
      </c>
      <c r="AW180" s="2">
        <v>0</v>
      </c>
      <c r="AX180" s="2">
        <v>1386.19</v>
      </c>
      <c r="AY180" s="2">
        <v>0</v>
      </c>
      <c r="AZ180" s="2">
        <v>1639.52</v>
      </c>
    </row>
    <row r="181" spans="2:52" x14ac:dyDescent="0.25">
      <c r="B181" s="4" t="s">
        <v>288</v>
      </c>
      <c r="C181" s="20" t="s">
        <v>289</v>
      </c>
      <c r="D181" s="2">
        <v>13125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200</v>
      </c>
      <c r="M181" s="2">
        <v>0</v>
      </c>
      <c r="N181" s="2">
        <v>0</v>
      </c>
      <c r="O181" s="2">
        <v>903</v>
      </c>
      <c r="P181" s="2">
        <v>549</v>
      </c>
      <c r="Q181" s="2">
        <v>425.1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15202.1</v>
      </c>
      <c r="X181" s="2">
        <v>0</v>
      </c>
      <c r="Y181" s="2">
        <v>852.78</v>
      </c>
      <c r="Z181" s="2">
        <v>0</v>
      </c>
      <c r="AA181" s="2">
        <v>1824.96</v>
      </c>
      <c r="AB181" s="2">
        <v>1824.96</v>
      </c>
      <c r="AC181" s="2">
        <v>131.26</v>
      </c>
      <c r="AD181" s="2">
        <v>0</v>
      </c>
      <c r="AE181" s="2">
        <v>0</v>
      </c>
      <c r="AF181" s="2">
        <v>1509.38</v>
      </c>
      <c r="AG181" s="2">
        <v>4641.34</v>
      </c>
      <c r="AH181" s="2">
        <v>0</v>
      </c>
      <c r="AI181" s="2">
        <v>0</v>
      </c>
      <c r="AJ181" s="2">
        <v>0</v>
      </c>
      <c r="AK181" s="2">
        <v>0</v>
      </c>
      <c r="AL181" s="45">
        <v>-0.12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8959.6</v>
      </c>
      <c r="AT181" s="2">
        <v>6242.5</v>
      </c>
      <c r="AU181" s="2">
        <v>820.63</v>
      </c>
      <c r="AV181" s="2">
        <v>291.99</v>
      </c>
      <c r="AW181" s="2">
        <v>0</v>
      </c>
      <c r="AX181" s="2">
        <v>1536.01</v>
      </c>
      <c r="AY181" s="2">
        <v>0</v>
      </c>
      <c r="AZ181" s="2">
        <v>1828</v>
      </c>
    </row>
    <row r="182" spans="2:52" x14ac:dyDescent="0.25">
      <c r="B182" s="4" t="s">
        <v>290</v>
      </c>
      <c r="C182" s="20" t="s">
        <v>291</v>
      </c>
      <c r="D182" s="2">
        <v>13125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200</v>
      </c>
      <c r="M182" s="2">
        <v>0</v>
      </c>
      <c r="N182" s="2">
        <v>0</v>
      </c>
      <c r="O182" s="2">
        <v>547</v>
      </c>
      <c r="P182" s="2">
        <v>340</v>
      </c>
      <c r="Q182" s="2">
        <v>425.1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9178.6</v>
      </c>
      <c r="X182" s="2">
        <v>0</v>
      </c>
      <c r="Y182" s="2">
        <v>487.75</v>
      </c>
      <c r="Z182" s="2">
        <v>0</v>
      </c>
      <c r="AA182" s="2">
        <v>728.26</v>
      </c>
      <c r="AB182" s="2">
        <v>728.26</v>
      </c>
      <c r="AC182" s="2">
        <v>0</v>
      </c>
      <c r="AD182" s="2">
        <v>0</v>
      </c>
      <c r="AE182" s="2">
        <v>0</v>
      </c>
      <c r="AF182" s="2">
        <v>881.64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0.45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2098.1</v>
      </c>
      <c r="AT182" s="2">
        <v>7080.5</v>
      </c>
      <c r="AU182" s="2">
        <v>647.59</v>
      </c>
      <c r="AV182" s="2">
        <v>170.56</v>
      </c>
      <c r="AW182" s="2">
        <v>0</v>
      </c>
      <c r="AX182" s="2">
        <v>1065.45</v>
      </c>
      <c r="AY182" s="2">
        <v>0</v>
      </c>
      <c r="AZ182" s="2">
        <v>1236.01</v>
      </c>
    </row>
    <row r="183" spans="2:52" x14ac:dyDescent="0.25">
      <c r="B183" s="4" t="s">
        <v>292</v>
      </c>
      <c r="C183" s="20" t="s">
        <v>293</v>
      </c>
      <c r="D183" s="2">
        <v>13125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903</v>
      </c>
      <c r="P183" s="2">
        <v>549</v>
      </c>
      <c r="Q183" s="2">
        <v>425.1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14911.56</v>
      </c>
      <c r="X183" s="2">
        <v>0</v>
      </c>
      <c r="Y183" s="2">
        <v>0</v>
      </c>
      <c r="Z183" s="2">
        <v>0</v>
      </c>
      <c r="AA183" s="2">
        <v>1762.91</v>
      </c>
      <c r="AB183" s="2">
        <v>1762.91</v>
      </c>
      <c r="AC183" s="2">
        <v>131.26</v>
      </c>
      <c r="AD183" s="2">
        <v>0</v>
      </c>
      <c r="AE183" s="2">
        <v>0</v>
      </c>
      <c r="AF183" s="2">
        <v>1509.38</v>
      </c>
      <c r="AG183" s="2">
        <v>1128</v>
      </c>
      <c r="AH183" s="2">
        <v>5601.16</v>
      </c>
      <c r="AI183" s="2">
        <v>0</v>
      </c>
      <c r="AJ183" s="2">
        <v>0</v>
      </c>
      <c r="AK183" s="2">
        <v>0</v>
      </c>
      <c r="AL183" s="45">
        <v>-0.31</v>
      </c>
      <c r="AM183" s="2">
        <v>0</v>
      </c>
      <c r="AN183" s="2">
        <v>0</v>
      </c>
      <c r="AO183" s="2">
        <v>1463.66</v>
      </c>
      <c r="AP183" s="2">
        <v>0</v>
      </c>
      <c r="AQ183" s="2">
        <v>0</v>
      </c>
      <c r="AR183" s="2">
        <v>0</v>
      </c>
      <c r="AS183" s="2">
        <v>11596.06</v>
      </c>
      <c r="AT183" s="2">
        <v>3315.5</v>
      </c>
      <c r="AU183" s="2">
        <v>820.63</v>
      </c>
      <c r="AV183" s="2">
        <v>291.99</v>
      </c>
      <c r="AW183" s="2">
        <v>0</v>
      </c>
      <c r="AX183" s="2">
        <v>1536.01</v>
      </c>
      <c r="AY183" s="2">
        <v>0</v>
      </c>
      <c r="AZ183" s="2">
        <v>1828</v>
      </c>
    </row>
    <row r="184" spans="2:52" x14ac:dyDescent="0.25">
      <c r="B184" s="4" t="s">
        <v>554</v>
      </c>
      <c r="C184" s="20" t="s">
        <v>555</v>
      </c>
      <c r="D184" s="2">
        <v>13125</v>
      </c>
      <c r="E184" s="2">
        <v>0</v>
      </c>
      <c r="F184" s="2">
        <v>0</v>
      </c>
      <c r="G184" s="2">
        <v>0</v>
      </c>
      <c r="H184" s="2">
        <v>13125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903</v>
      </c>
      <c r="P184" s="2">
        <v>0</v>
      </c>
      <c r="Q184" s="2">
        <v>425.1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14453.1</v>
      </c>
      <c r="X184" s="2">
        <v>0</v>
      </c>
      <c r="Y184" s="2">
        <v>0</v>
      </c>
      <c r="Z184" s="2">
        <v>0</v>
      </c>
      <c r="AA184" s="2">
        <v>1664.98</v>
      </c>
      <c r="AB184" s="2">
        <v>1664.98</v>
      </c>
      <c r="AC184" s="2">
        <v>131.26</v>
      </c>
      <c r="AD184" s="45">
        <v>-832.49</v>
      </c>
      <c r="AE184" s="2">
        <v>0</v>
      </c>
      <c r="AF184" s="2">
        <v>1509.38</v>
      </c>
      <c r="AG184" s="2">
        <v>6218</v>
      </c>
      <c r="AH184" s="2">
        <v>0</v>
      </c>
      <c r="AI184" s="2">
        <v>0</v>
      </c>
      <c r="AJ184" s="2">
        <v>0</v>
      </c>
      <c r="AK184" s="2">
        <v>0</v>
      </c>
      <c r="AL184" s="2">
        <v>0.01</v>
      </c>
      <c r="AM184" s="2">
        <v>0</v>
      </c>
      <c r="AN184" s="2">
        <v>0</v>
      </c>
      <c r="AO184" s="2">
        <v>1656.96</v>
      </c>
      <c r="AP184" s="2">
        <v>0</v>
      </c>
      <c r="AQ184" s="2">
        <v>0</v>
      </c>
      <c r="AR184" s="2">
        <v>0</v>
      </c>
      <c r="AS184" s="2">
        <v>10348.1</v>
      </c>
      <c r="AT184" s="2">
        <v>4105</v>
      </c>
      <c r="AU184" s="2">
        <v>0</v>
      </c>
      <c r="AV184" s="2">
        <v>291.99</v>
      </c>
      <c r="AW184" s="2">
        <v>0</v>
      </c>
      <c r="AX184" s="2">
        <v>0</v>
      </c>
      <c r="AY184" s="2">
        <v>0</v>
      </c>
      <c r="AZ184" s="2">
        <v>291.99</v>
      </c>
    </row>
    <row r="185" spans="2:52" x14ac:dyDescent="0.25">
      <c r="B185" s="4" t="s">
        <v>294</v>
      </c>
      <c r="C185" s="20" t="s">
        <v>295</v>
      </c>
      <c r="D185" s="2">
        <v>13656</v>
      </c>
      <c r="E185" s="2">
        <v>0</v>
      </c>
      <c r="F185" s="2">
        <v>0</v>
      </c>
      <c r="G185" s="2">
        <v>0</v>
      </c>
      <c r="H185" s="2">
        <v>0</v>
      </c>
      <c r="I185" s="2">
        <v>875</v>
      </c>
      <c r="J185" s="2">
        <v>0</v>
      </c>
      <c r="K185" s="2">
        <v>0</v>
      </c>
      <c r="L185" s="2">
        <v>400</v>
      </c>
      <c r="M185" s="2">
        <v>0</v>
      </c>
      <c r="N185" s="2">
        <v>0</v>
      </c>
      <c r="O185" s="2">
        <v>903</v>
      </c>
      <c r="P185" s="2">
        <v>549</v>
      </c>
      <c r="Q185" s="2">
        <v>425.1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16277.1</v>
      </c>
      <c r="X185" s="2">
        <v>0</v>
      </c>
      <c r="Y185" s="2">
        <v>859.36</v>
      </c>
      <c r="Z185" s="2">
        <v>0</v>
      </c>
      <c r="AA185" s="2">
        <v>1964.35</v>
      </c>
      <c r="AB185" s="2">
        <v>1964.35</v>
      </c>
      <c r="AC185" s="2">
        <v>131.26</v>
      </c>
      <c r="AD185" s="2">
        <v>0</v>
      </c>
      <c r="AE185" s="2">
        <v>0</v>
      </c>
      <c r="AF185" s="2">
        <v>1509.38</v>
      </c>
      <c r="AG185" s="2">
        <v>5962</v>
      </c>
      <c r="AH185" s="2">
        <v>0</v>
      </c>
      <c r="AI185" s="2">
        <v>0</v>
      </c>
      <c r="AJ185" s="2">
        <v>0</v>
      </c>
      <c r="AK185" s="2">
        <v>0</v>
      </c>
      <c r="AL185" s="2">
        <v>0.25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10426.6</v>
      </c>
      <c r="AT185" s="2">
        <v>5850.5</v>
      </c>
      <c r="AU185" s="2">
        <v>820.63</v>
      </c>
      <c r="AV185" s="2">
        <v>291.99</v>
      </c>
      <c r="AW185" s="2">
        <v>0</v>
      </c>
      <c r="AX185" s="2">
        <v>1536.01</v>
      </c>
      <c r="AY185" s="2">
        <v>0</v>
      </c>
      <c r="AZ185" s="2">
        <v>1828</v>
      </c>
    </row>
    <row r="186" spans="2:52" x14ac:dyDescent="0.25">
      <c r="B186" s="4" t="s">
        <v>296</v>
      </c>
      <c r="C186" s="20" t="s">
        <v>297</v>
      </c>
      <c r="D186" s="2">
        <v>13656</v>
      </c>
      <c r="E186" s="2">
        <v>0</v>
      </c>
      <c r="F186" s="2">
        <v>0</v>
      </c>
      <c r="G186" s="2">
        <v>0</v>
      </c>
      <c r="H186" s="2">
        <v>455.2</v>
      </c>
      <c r="I186" s="2">
        <v>910.4</v>
      </c>
      <c r="J186" s="2">
        <v>0</v>
      </c>
      <c r="K186" s="2">
        <v>0</v>
      </c>
      <c r="L186" s="2">
        <v>200</v>
      </c>
      <c r="M186" s="2">
        <v>0</v>
      </c>
      <c r="N186" s="2">
        <v>0</v>
      </c>
      <c r="O186" s="2">
        <v>1016</v>
      </c>
      <c r="P186" s="2">
        <v>661.2</v>
      </c>
      <c r="Q186" s="2">
        <v>425.1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16868.7</v>
      </c>
      <c r="X186" s="2">
        <v>0</v>
      </c>
      <c r="Y186" s="2">
        <v>902.61</v>
      </c>
      <c r="Z186" s="2">
        <v>0</v>
      </c>
      <c r="AA186" s="2">
        <v>1993.49</v>
      </c>
      <c r="AB186" s="2">
        <v>1993.49</v>
      </c>
      <c r="AC186" s="2">
        <v>136.56</v>
      </c>
      <c r="AD186" s="2">
        <v>0</v>
      </c>
      <c r="AE186" s="2">
        <v>0</v>
      </c>
      <c r="AF186" s="2">
        <v>1570.44</v>
      </c>
      <c r="AG186" s="2">
        <v>4398.16</v>
      </c>
      <c r="AH186" s="2">
        <v>0</v>
      </c>
      <c r="AI186" s="2">
        <v>0</v>
      </c>
      <c r="AJ186" s="2">
        <v>0</v>
      </c>
      <c r="AK186" s="2">
        <v>0</v>
      </c>
      <c r="AL186" s="45">
        <v>-0.04</v>
      </c>
      <c r="AM186" s="2">
        <v>0</v>
      </c>
      <c r="AN186" s="2">
        <v>0</v>
      </c>
      <c r="AO186" s="2">
        <v>828.48</v>
      </c>
      <c r="AP186" s="2">
        <v>0</v>
      </c>
      <c r="AQ186" s="2">
        <v>0</v>
      </c>
      <c r="AR186" s="2">
        <v>0</v>
      </c>
      <c r="AS186" s="2">
        <v>9829.7000000000007</v>
      </c>
      <c r="AT186" s="2">
        <v>7039</v>
      </c>
      <c r="AU186" s="2">
        <v>886.88</v>
      </c>
      <c r="AV186" s="2">
        <v>361.54</v>
      </c>
      <c r="AW186" s="2">
        <v>0</v>
      </c>
      <c r="AX186" s="2">
        <v>1741.02</v>
      </c>
      <c r="AY186" s="2">
        <v>0</v>
      </c>
      <c r="AZ186" s="2">
        <v>2102.56</v>
      </c>
    </row>
    <row r="187" spans="2:52" x14ac:dyDescent="0.25">
      <c r="B187" s="4" t="s">
        <v>298</v>
      </c>
      <c r="C187" s="20" t="s">
        <v>299</v>
      </c>
      <c r="D187" s="2">
        <v>13125</v>
      </c>
      <c r="E187" s="2">
        <v>0</v>
      </c>
      <c r="F187" s="2">
        <v>0</v>
      </c>
      <c r="G187" s="2">
        <v>0</v>
      </c>
      <c r="H187" s="2">
        <v>0</v>
      </c>
      <c r="I187" s="2">
        <v>910.4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1016</v>
      </c>
      <c r="P187" s="2">
        <v>684</v>
      </c>
      <c r="Q187" s="2">
        <v>283.39999999999998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16549.8</v>
      </c>
      <c r="X187" s="2">
        <v>0</v>
      </c>
      <c r="Y187" s="2">
        <v>610.82000000000005</v>
      </c>
      <c r="Z187" s="2">
        <v>0</v>
      </c>
      <c r="AA187" s="2">
        <v>2022.6</v>
      </c>
      <c r="AB187" s="2">
        <v>2022.6</v>
      </c>
      <c r="AC187" s="2">
        <v>136.56</v>
      </c>
      <c r="AD187" s="2">
        <v>0</v>
      </c>
      <c r="AE187" s="2">
        <v>0</v>
      </c>
      <c r="AF187" s="2">
        <v>1570.44</v>
      </c>
      <c r="AG187" s="2">
        <v>6394</v>
      </c>
      <c r="AH187" s="2">
        <v>0</v>
      </c>
      <c r="AI187" s="2">
        <v>0</v>
      </c>
      <c r="AJ187" s="2">
        <v>0</v>
      </c>
      <c r="AK187" s="2">
        <v>0</v>
      </c>
      <c r="AL187" s="45">
        <v>-0.12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10734.3</v>
      </c>
      <c r="AT187" s="2">
        <v>5815.5</v>
      </c>
      <c r="AU187" s="2">
        <v>837.46</v>
      </c>
      <c r="AV187" s="2">
        <v>303.8</v>
      </c>
      <c r="AW187" s="2">
        <v>0</v>
      </c>
      <c r="AX187" s="2">
        <v>1581.79</v>
      </c>
      <c r="AY187" s="2">
        <v>0</v>
      </c>
      <c r="AZ187" s="2">
        <v>1885.59</v>
      </c>
    </row>
    <row r="188" spans="2:52" x14ac:dyDescent="0.25">
      <c r="B188" s="4" t="s">
        <v>510</v>
      </c>
      <c r="C188" s="20" t="s">
        <v>511</v>
      </c>
      <c r="D188" s="2">
        <v>13656</v>
      </c>
      <c r="E188" s="2">
        <v>0</v>
      </c>
      <c r="F188" s="2">
        <v>0</v>
      </c>
      <c r="G188" s="2">
        <v>0</v>
      </c>
      <c r="H188" s="2">
        <v>6125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903</v>
      </c>
      <c r="P188" s="2">
        <v>292.8</v>
      </c>
      <c r="Q188" s="2">
        <v>283.39999999999998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14604.2</v>
      </c>
      <c r="X188" s="2">
        <v>0</v>
      </c>
      <c r="Y188" s="2">
        <v>728.6</v>
      </c>
      <c r="Z188" s="2">
        <v>0</v>
      </c>
      <c r="AA188" s="2">
        <v>1726.62</v>
      </c>
      <c r="AB188" s="2">
        <v>1726.62</v>
      </c>
      <c r="AC188" s="2">
        <v>131.26</v>
      </c>
      <c r="AD188" s="2">
        <v>0</v>
      </c>
      <c r="AE188" s="2">
        <v>0</v>
      </c>
      <c r="AF188" s="2">
        <v>1509.38</v>
      </c>
      <c r="AG188" s="2">
        <v>3256.36</v>
      </c>
      <c r="AH188" s="2">
        <v>0</v>
      </c>
      <c r="AI188" s="2">
        <v>0</v>
      </c>
      <c r="AJ188" s="2">
        <v>0</v>
      </c>
      <c r="AK188" s="2">
        <v>0</v>
      </c>
      <c r="AL188" s="45">
        <v>-0.02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7352.2</v>
      </c>
      <c r="AT188" s="2">
        <v>7252</v>
      </c>
      <c r="AU188" s="2">
        <v>439.62</v>
      </c>
      <c r="AV188" s="2">
        <v>291.99</v>
      </c>
      <c r="AW188" s="2">
        <v>0</v>
      </c>
      <c r="AX188" s="2">
        <v>822.86</v>
      </c>
      <c r="AY188" s="2">
        <v>0</v>
      </c>
      <c r="AZ188" s="2">
        <v>1114.8499999999999</v>
      </c>
    </row>
    <row r="189" spans="2:52" x14ac:dyDescent="0.25">
      <c r="B189" s="4" t="s">
        <v>300</v>
      </c>
      <c r="C189" s="20" t="s">
        <v>301</v>
      </c>
      <c r="D189" s="2">
        <v>13656</v>
      </c>
      <c r="E189" s="2">
        <v>0</v>
      </c>
      <c r="F189" s="2">
        <v>0</v>
      </c>
      <c r="G189" s="2">
        <v>0</v>
      </c>
      <c r="H189" s="2">
        <v>0</v>
      </c>
      <c r="I189" s="2">
        <v>910.4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1016</v>
      </c>
      <c r="P189" s="2">
        <v>684</v>
      </c>
      <c r="Q189" s="2">
        <v>283.39999999999998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16549.8</v>
      </c>
      <c r="X189" s="2">
        <v>0</v>
      </c>
      <c r="Y189" s="2">
        <v>696.35</v>
      </c>
      <c r="Z189" s="2">
        <v>0</v>
      </c>
      <c r="AA189" s="2">
        <v>2022.6</v>
      </c>
      <c r="AB189" s="2">
        <v>2022.6</v>
      </c>
      <c r="AC189" s="2">
        <v>136.56</v>
      </c>
      <c r="AD189" s="2">
        <v>0</v>
      </c>
      <c r="AE189" s="2">
        <v>0</v>
      </c>
      <c r="AF189" s="2">
        <v>1570.44</v>
      </c>
      <c r="AG189" s="2">
        <v>5596</v>
      </c>
      <c r="AH189" s="2">
        <v>0</v>
      </c>
      <c r="AI189" s="2">
        <v>0</v>
      </c>
      <c r="AJ189" s="2">
        <v>0</v>
      </c>
      <c r="AK189" s="2">
        <v>0</v>
      </c>
      <c r="AL189" s="2">
        <v>0.01</v>
      </c>
      <c r="AM189" s="2">
        <v>0</v>
      </c>
      <c r="AN189" s="2">
        <v>0</v>
      </c>
      <c r="AO189" s="2">
        <v>835.84</v>
      </c>
      <c r="AP189" s="2">
        <v>0</v>
      </c>
      <c r="AQ189" s="2">
        <v>0</v>
      </c>
      <c r="AR189" s="2">
        <v>0</v>
      </c>
      <c r="AS189" s="2">
        <v>10857.8</v>
      </c>
      <c r="AT189" s="2">
        <v>5692</v>
      </c>
      <c r="AU189" s="2">
        <v>837.46</v>
      </c>
      <c r="AV189" s="2">
        <v>303.8</v>
      </c>
      <c r="AW189" s="2">
        <v>0</v>
      </c>
      <c r="AX189" s="2">
        <v>1581.79</v>
      </c>
      <c r="AY189" s="2">
        <v>0</v>
      </c>
      <c r="AZ189" s="2">
        <v>1885.59</v>
      </c>
    </row>
    <row r="190" spans="2:52" x14ac:dyDescent="0.25">
      <c r="B190" s="4" t="s">
        <v>302</v>
      </c>
      <c r="C190" s="20" t="s">
        <v>303</v>
      </c>
      <c r="D190" s="2">
        <v>13656</v>
      </c>
      <c r="E190" s="2">
        <v>0</v>
      </c>
      <c r="F190" s="2">
        <v>0</v>
      </c>
      <c r="G190" s="2">
        <v>0</v>
      </c>
      <c r="H190" s="2">
        <v>0</v>
      </c>
      <c r="I190" s="2">
        <v>910.4</v>
      </c>
      <c r="J190" s="2">
        <v>0</v>
      </c>
      <c r="K190" s="2">
        <v>0</v>
      </c>
      <c r="L190" s="2">
        <v>200</v>
      </c>
      <c r="M190" s="2">
        <v>0</v>
      </c>
      <c r="N190" s="2">
        <v>0</v>
      </c>
      <c r="O190" s="2">
        <v>1016</v>
      </c>
      <c r="P190" s="2">
        <v>684</v>
      </c>
      <c r="Q190" s="2">
        <v>283.39999999999998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16749.8</v>
      </c>
      <c r="X190" s="2">
        <v>0</v>
      </c>
      <c r="Y190" s="2">
        <v>908.22</v>
      </c>
      <c r="Z190" s="2">
        <v>0</v>
      </c>
      <c r="AA190" s="2">
        <v>2065.3200000000002</v>
      </c>
      <c r="AB190" s="2">
        <v>2065.3200000000002</v>
      </c>
      <c r="AC190" s="2">
        <v>136.56</v>
      </c>
      <c r="AD190" s="2">
        <v>0</v>
      </c>
      <c r="AE190" s="2">
        <v>0</v>
      </c>
      <c r="AF190" s="2">
        <v>1570.44</v>
      </c>
      <c r="AG190" s="2">
        <v>6828</v>
      </c>
      <c r="AH190" s="2">
        <v>0</v>
      </c>
      <c r="AI190" s="2">
        <v>0</v>
      </c>
      <c r="AJ190" s="2">
        <v>0</v>
      </c>
      <c r="AK190" s="2">
        <v>0</v>
      </c>
      <c r="AL190" s="45">
        <v>-0.04</v>
      </c>
      <c r="AM190" s="2">
        <v>0</v>
      </c>
      <c r="AN190" s="2">
        <v>0</v>
      </c>
      <c r="AO190" s="2">
        <v>1380.8</v>
      </c>
      <c r="AP190" s="2">
        <v>0</v>
      </c>
      <c r="AQ190" s="2">
        <v>0</v>
      </c>
      <c r="AR190" s="2">
        <v>0</v>
      </c>
      <c r="AS190" s="2">
        <v>12889.3</v>
      </c>
      <c r="AT190" s="2">
        <v>3860.5</v>
      </c>
      <c r="AU190" s="2">
        <v>837.46</v>
      </c>
      <c r="AV190" s="2">
        <v>303.8</v>
      </c>
      <c r="AW190" s="2">
        <v>0</v>
      </c>
      <c r="AX190" s="2">
        <v>1581.79</v>
      </c>
      <c r="AY190" s="2">
        <v>0</v>
      </c>
      <c r="AZ190" s="2">
        <v>1885.59</v>
      </c>
    </row>
    <row r="191" spans="2:52" x14ac:dyDescent="0.25">
      <c r="B191" s="4" t="s">
        <v>304</v>
      </c>
      <c r="C191" s="20" t="s">
        <v>305</v>
      </c>
      <c r="D191" s="2">
        <v>13656</v>
      </c>
      <c r="E191" s="2">
        <v>0</v>
      </c>
      <c r="F191" s="2">
        <v>0</v>
      </c>
      <c r="G191" s="2">
        <v>0</v>
      </c>
      <c r="H191" s="2">
        <v>3186.4</v>
      </c>
      <c r="I191" s="2">
        <v>910.4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1016</v>
      </c>
      <c r="P191" s="2">
        <v>524.4</v>
      </c>
      <c r="Q191" s="2">
        <v>283.39999999999998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16390.2</v>
      </c>
      <c r="X191" s="2">
        <v>0</v>
      </c>
      <c r="Y191" s="2">
        <v>907.34</v>
      </c>
      <c r="Z191" s="2">
        <v>0</v>
      </c>
      <c r="AA191" s="2">
        <v>1988.51</v>
      </c>
      <c r="AB191" s="2">
        <v>1988.51</v>
      </c>
      <c r="AC191" s="2">
        <v>136.56</v>
      </c>
      <c r="AD191" s="2">
        <v>0</v>
      </c>
      <c r="AE191" s="2">
        <v>0</v>
      </c>
      <c r="AF191" s="2">
        <v>1570.44</v>
      </c>
      <c r="AG191" s="2">
        <v>3888</v>
      </c>
      <c r="AH191" s="2">
        <v>0</v>
      </c>
      <c r="AI191" s="2">
        <v>0</v>
      </c>
      <c r="AJ191" s="2">
        <v>0</v>
      </c>
      <c r="AK191" s="2">
        <v>0</v>
      </c>
      <c r="AL191" s="2">
        <v>0.15</v>
      </c>
      <c r="AM191" s="2">
        <v>0</v>
      </c>
      <c r="AN191" s="2">
        <v>0</v>
      </c>
      <c r="AO191" s="2">
        <v>1013.2</v>
      </c>
      <c r="AP191" s="2">
        <v>0</v>
      </c>
      <c r="AQ191" s="2">
        <v>0</v>
      </c>
      <c r="AR191" s="2">
        <v>0</v>
      </c>
      <c r="AS191" s="2">
        <v>9504.2000000000007</v>
      </c>
      <c r="AT191" s="2">
        <v>6886</v>
      </c>
      <c r="AU191" s="2">
        <v>686.57</v>
      </c>
      <c r="AV191" s="2">
        <v>358.51</v>
      </c>
      <c r="AW191" s="2">
        <v>0</v>
      </c>
      <c r="AX191" s="2">
        <v>1345.35</v>
      </c>
      <c r="AY191" s="2">
        <v>0</v>
      </c>
      <c r="AZ191" s="2">
        <v>1703.86</v>
      </c>
    </row>
    <row r="192" spans="2:52" x14ac:dyDescent="0.25">
      <c r="B192" s="4" t="s">
        <v>306</v>
      </c>
      <c r="C192" s="20" t="s">
        <v>307</v>
      </c>
      <c r="D192" s="2">
        <v>13125</v>
      </c>
      <c r="E192" s="2">
        <v>0</v>
      </c>
      <c r="F192" s="2">
        <v>0</v>
      </c>
      <c r="G192" s="2">
        <v>0</v>
      </c>
      <c r="H192" s="2">
        <v>0</v>
      </c>
      <c r="I192" s="2">
        <v>910.4</v>
      </c>
      <c r="J192" s="2">
        <v>0</v>
      </c>
      <c r="K192" s="2">
        <v>0</v>
      </c>
      <c r="L192" s="2">
        <v>400</v>
      </c>
      <c r="M192" s="2">
        <v>0</v>
      </c>
      <c r="N192" s="2">
        <v>0</v>
      </c>
      <c r="O192" s="2">
        <v>1016</v>
      </c>
      <c r="P192" s="2">
        <v>684</v>
      </c>
      <c r="Q192" s="2">
        <v>283.39999999999998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16949.8</v>
      </c>
      <c r="X192" s="2">
        <v>0</v>
      </c>
      <c r="Y192" s="2">
        <v>905.87</v>
      </c>
      <c r="Z192" s="2">
        <v>0</v>
      </c>
      <c r="AA192" s="2">
        <v>2108.04</v>
      </c>
      <c r="AB192" s="2">
        <v>2108.04</v>
      </c>
      <c r="AC192" s="2">
        <v>136.56</v>
      </c>
      <c r="AD192" s="2">
        <v>0</v>
      </c>
      <c r="AE192" s="2">
        <v>0</v>
      </c>
      <c r="AF192" s="2">
        <v>1570.44</v>
      </c>
      <c r="AG192" s="2">
        <v>2692</v>
      </c>
      <c r="AH192" s="2">
        <v>0</v>
      </c>
      <c r="AI192" s="2">
        <v>0</v>
      </c>
      <c r="AJ192" s="2">
        <v>0</v>
      </c>
      <c r="AK192" s="2">
        <v>0</v>
      </c>
      <c r="AL192" s="45">
        <v>-0.11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7412.8</v>
      </c>
      <c r="AT192" s="2">
        <v>9537</v>
      </c>
      <c r="AU192" s="2">
        <v>837.46</v>
      </c>
      <c r="AV192" s="2">
        <v>303.8</v>
      </c>
      <c r="AW192" s="2">
        <v>0</v>
      </c>
      <c r="AX192" s="2">
        <v>1581.79</v>
      </c>
      <c r="AY192" s="2">
        <v>0</v>
      </c>
      <c r="AZ192" s="2">
        <v>1885.59</v>
      </c>
    </row>
    <row r="193" spans="2:52" x14ac:dyDescent="0.25">
      <c r="B193" s="4" t="s">
        <v>308</v>
      </c>
      <c r="C193" s="20" t="s">
        <v>309</v>
      </c>
      <c r="D193" s="2">
        <v>13125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400</v>
      </c>
      <c r="M193" s="2">
        <v>0</v>
      </c>
      <c r="N193" s="2">
        <v>0</v>
      </c>
      <c r="O193" s="2">
        <v>903</v>
      </c>
      <c r="P193" s="2">
        <v>549</v>
      </c>
      <c r="Q193" s="2">
        <v>283.39999999999998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15260.4</v>
      </c>
      <c r="X193" s="2">
        <v>0</v>
      </c>
      <c r="Y193" s="2">
        <v>861.03</v>
      </c>
      <c r="Z193" s="2">
        <v>0</v>
      </c>
      <c r="AA193" s="2">
        <v>1837.42</v>
      </c>
      <c r="AB193" s="2">
        <v>1837.42</v>
      </c>
      <c r="AC193" s="2">
        <v>131.26</v>
      </c>
      <c r="AD193" s="2">
        <v>0</v>
      </c>
      <c r="AE193" s="2">
        <v>0</v>
      </c>
      <c r="AF193" s="2">
        <v>1509.38</v>
      </c>
      <c r="AG193" s="2">
        <v>5368</v>
      </c>
      <c r="AH193" s="2">
        <v>0</v>
      </c>
      <c r="AI193" s="2">
        <v>0</v>
      </c>
      <c r="AJ193" s="2">
        <v>0</v>
      </c>
      <c r="AK193" s="2">
        <v>0</v>
      </c>
      <c r="AL193" s="2">
        <v>0.31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9707.4</v>
      </c>
      <c r="AT193" s="2">
        <v>5553</v>
      </c>
      <c r="AU193" s="2">
        <v>820.63</v>
      </c>
      <c r="AV193" s="2">
        <v>291.99</v>
      </c>
      <c r="AW193" s="2">
        <v>0</v>
      </c>
      <c r="AX193" s="2">
        <v>1536.01</v>
      </c>
      <c r="AY193" s="2">
        <v>0</v>
      </c>
      <c r="AZ193" s="2">
        <v>1828</v>
      </c>
    </row>
    <row r="194" spans="2:52" x14ac:dyDescent="0.25">
      <c r="B194" s="4" t="s">
        <v>310</v>
      </c>
      <c r="C194" s="20" t="s">
        <v>311</v>
      </c>
      <c r="D194" s="2">
        <v>13656</v>
      </c>
      <c r="E194" s="2">
        <v>0</v>
      </c>
      <c r="F194" s="2">
        <v>0</v>
      </c>
      <c r="G194" s="2">
        <v>0</v>
      </c>
      <c r="H194" s="2">
        <v>0</v>
      </c>
      <c r="I194" s="2">
        <v>874.8</v>
      </c>
      <c r="J194" s="2">
        <v>0</v>
      </c>
      <c r="K194" s="2">
        <v>0</v>
      </c>
      <c r="L194" s="2">
        <v>200</v>
      </c>
      <c r="M194" s="2">
        <v>0</v>
      </c>
      <c r="N194" s="2">
        <v>0</v>
      </c>
      <c r="O194" s="2">
        <v>903</v>
      </c>
      <c r="P194" s="2">
        <v>549</v>
      </c>
      <c r="Q194" s="2">
        <v>283.39999999999998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15935.2</v>
      </c>
      <c r="X194" s="2">
        <v>0</v>
      </c>
      <c r="Y194" s="2">
        <v>607.12</v>
      </c>
      <c r="Z194" s="2">
        <v>0</v>
      </c>
      <c r="AA194" s="2">
        <v>1891.32</v>
      </c>
      <c r="AB194" s="2">
        <v>1891.32</v>
      </c>
      <c r="AC194" s="2">
        <v>125.26</v>
      </c>
      <c r="AD194" s="2">
        <v>0</v>
      </c>
      <c r="AE194" s="2">
        <v>0</v>
      </c>
      <c r="AF194" s="2">
        <v>1509.38</v>
      </c>
      <c r="AG194" s="2">
        <v>1134.18</v>
      </c>
      <c r="AH194" s="2">
        <v>0</v>
      </c>
      <c r="AI194" s="2">
        <v>0</v>
      </c>
      <c r="AJ194" s="2">
        <v>0</v>
      </c>
      <c r="AK194" s="2">
        <v>0</v>
      </c>
      <c r="AL194" s="45">
        <v>-0.06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5267.2</v>
      </c>
      <c r="AT194" s="2">
        <v>10668</v>
      </c>
      <c r="AU194" s="2">
        <v>842.99</v>
      </c>
      <c r="AV194" s="2">
        <v>307.68</v>
      </c>
      <c r="AW194" s="2">
        <v>0</v>
      </c>
      <c r="AX194" s="2">
        <v>1596.82</v>
      </c>
      <c r="AY194" s="2">
        <v>0</v>
      </c>
      <c r="AZ194" s="2">
        <v>1904.5</v>
      </c>
    </row>
    <row r="195" spans="2:52" x14ac:dyDescent="0.25">
      <c r="B195" s="4" t="s">
        <v>312</v>
      </c>
      <c r="C195" s="20" t="s">
        <v>313</v>
      </c>
      <c r="D195" s="2">
        <v>13656</v>
      </c>
      <c r="E195" s="2">
        <v>0</v>
      </c>
      <c r="F195" s="2">
        <v>0</v>
      </c>
      <c r="G195" s="2">
        <v>0</v>
      </c>
      <c r="H195" s="2">
        <v>0</v>
      </c>
      <c r="I195" s="2">
        <v>910.4</v>
      </c>
      <c r="J195" s="2">
        <v>0</v>
      </c>
      <c r="K195" s="2">
        <v>0</v>
      </c>
      <c r="L195" s="2">
        <v>200</v>
      </c>
      <c r="M195" s="2">
        <v>0</v>
      </c>
      <c r="N195" s="2">
        <v>0</v>
      </c>
      <c r="O195" s="2">
        <v>1016</v>
      </c>
      <c r="P195" s="2">
        <v>684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16466.400000000001</v>
      </c>
      <c r="X195" s="2">
        <v>0</v>
      </c>
      <c r="Y195" s="2">
        <v>906.73</v>
      </c>
      <c r="Z195" s="2">
        <v>0</v>
      </c>
      <c r="AA195" s="2">
        <v>2004.79</v>
      </c>
      <c r="AB195" s="2">
        <v>2004.79</v>
      </c>
      <c r="AC195" s="2">
        <v>136.56</v>
      </c>
      <c r="AD195" s="2">
        <v>0</v>
      </c>
      <c r="AE195" s="2">
        <v>0</v>
      </c>
      <c r="AF195" s="2">
        <v>1570.44</v>
      </c>
      <c r="AG195" s="2">
        <v>5452</v>
      </c>
      <c r="AH195" s="2">
        <v>0</v>
      </c>
      <c r="AI195" s="2">
        <v>0</v>
      </c>
      <c r="AJ195" s="2">
        <v>0</v>
      </c>
      <c r="AK195" s="2">
        <v>0</v>
      </c>
      <c r="AL195" s="45">
        <v>-0.02</v>
      </c>
      <c r="AM195" s="2">
        <v>0</v>
      </c>
      <c r="AN195" s="2">
        <v>0</v>
      </c>
      <c r="AO195" s="2">
        <v>1524.4</v>
      </c>
      <c r="AP195" s="2">
        <v>0</v>
      </c>
      <c r="AQ195" s="2">
        <v>0</v>
      </c>
      <c r="AR195" s="2">
        <v>0</v>
      </c>
      <c r="AS195" s="2">
        <v>11594.9</v>
      </c>
      <c r="AT195" s="2">
        <v>4871.5</v>
      </c>
      <c r="AU195" s="2">
        <v>837.46</v>
      </c>
      <c r="AV195" s="2">
        <v>303.8</v>
      </c>
      <c r="AW195" s="2">
        <v>0</v>
      </c>
      <c r="AX195" s="2">
        <v>1581.79</v>
      </c>
      <c r="AY195" s="2">
        <v>0</v>
      </c>
      <c r="AZ195" s="2">
        <v>1885.59</v>
      </c>
    </row>
    <row r="196" spans="2:52" x14ac:dyDescent="0.25">
      <c r="B196" s="4" t="s">
        <v>314</v>
      </c>
      <c r="C196" s="20" t="s">
        <v>315</v>
      </c>
      <c r="D196" s="2">
        <v>13656</v>
      </c>
      <c r="E196" s="2">
        <v>0</v>
      </c>
      <c r="F196" s="2">
        <v>0</v>
      </c>
      <c r="G196" s="2">
        <v>0</v>
      </c>
      <c r="H196" s="2">
        <v>13656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1016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14672</v>
      </c>
      <c r="X196" s="2">
        <v>0</v>
      </c>
      <c r="Y196" s="2">
        <v>901.01</v>
      </c>
      <c r="Z196" s="2">
        <v>0</v>
      </c>
      <c r="AA196" s="2">
        <v>1711.74</v>
      </c>
      <c r="AB196" s="2">
        <v>1711.74</v>
      </c>
      <c r="AC196" s="2">
        <v>130.56</v>
      </c>
      <c r="AD196" s="2">
        <v>0</v>
      </c>
      <c r="AE196" s="2">
        <v>0</v>
      </c>
      <c r="AF196" s="2">
        <v>1570.44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0.25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4314</v>
      </c>
      <c r="AT196" s="2">
        <v>10358</v>
      </c>
      <c r="AU196" s="2">
        <v>0</v>
      </c>
      <c r="AV196" s="2">
        <v>353.84</v>
      </c>
      <c r="AW196" s="2">
        <v>0</v>
      </c>
      <c r="AX196" s="2">
        <v>0</v>
      </c>
      <c r="AY196" s="2">
        <v>0</v>
      </c>
      <c r="AZ196" s="2">
        <v>353.84</v>
      </c>
    </row>
    <row r="197" spans="2:52" x14ac:dyDescent="0.25">
      <c r="B197" s="4" t="s">
        <v>316</v>
      </c>
      <c r="C197" s="20" t="s">
        <v>317</v>
      </c>
      <c r="D197" s="2">
        <v>13656</v>
      </c>
      <c r="E197" s="2">
        <v>0</v>
      </c>
      <c r="F197" s="2">
        <v>0</v>
      </c>
      <c r="G197" s="2">
        <v>0</v>
      </c>
      <c r="H197" s="2">
        <v>0</v>
      </c>
      <c r="I197" s="2">
        <v>910.4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1016</v>
      </c>
      <c r="P197" s="2">
        <v>684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16220.88</v>
      </c>
      <c r="X197" s="2">
        <v>0</v>
      </c>
      <c r="Y197" s="2">
        <v>918.46</v>
      </c>
      <c r="Z197" s="2">
        <v>0</v>
      </c>
      <c r="AA197" s="2">
        <v>1952.35</v>
      </c>
      <c r="AB197" s="2">
        <v>1952.35</v>
      </c>
      <c r="AC197" s="2">
        <v>130.56</v>
      </c>
      <c r="AD197" s="2">
        <v>0</v>
      </c>
      <c r="AE197" s="2">
        <v>0</v>
      </c>
      <c r="AF197" s="2">
        <v>1570.44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7.0000000000000007E-2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4571.88</v>
      </c>
      <c r="AT197" s="2">
        <v>11649</v>
      </c>
      <c r="AU197" s="2">
        <v>837.46</v>
      </c>
      <c r="AV197" s="2">
        <v>303.8</v>
      </c>
      <c r="AW197" s="2">
        <v>0</v>
      </c>
      <c r="AX197" s="2">
        <v>1581.79</v>
      </c>
      <c r="AY197" s="2">
        <v>0</v>
      </c>
      <c r="AZ197" s="2">
        <v>1885.59</v>
      </c>
    </row>
    <row r="198" spans="2:52" x14ac:dyDescent="0.25">
      <c r="B198" s="4" t="s">
        <v>318</v>
      </c>
      <c r="C198" s="20" t="s">
        <v>319</v>
      </c>
      <c r="D198" s="2">
        <v>13656</v>
      </c>
      <c r="E198" s="2">
        <v>0</v>
      </c>
      <c r="F198" s="2">
        <v>0</v>
      </c>
      <c r="G198" s="2">
        <v>0</v>
      </c>
      <c r="H198" s="2">
        <v>2730.4</v>
      </c>
      <c r="I198" s="2">
        <v>910.4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1016</v>
      </c>
      <c r="P198" s="2">
        <v>547.20000000000005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16128.8</v>
      </c>
      <c r="X198" s="2">
        <v>0</v>
      </c>
      <c r="Y198" s="2">
        <v>943.89</v>
      </c>
      <c r="Z198" s="2">
        <v>0</v>
      </c>
      <c r="AA198" s="2">
        <v>1932.67</v>
      </c>
      <c r="AB198" s="2">
        <v>1932.67</v>
      </c>
      <c r="AC198" s="2">
        <v>136.56</v>
      </c>
      <c r="AD198" s="2">
        <v>0</v>
      </c>
      <c r="AE198" s="2">
        <v>0</v>
      </c>
      <c r="AF198" s="2">
        <v>1570.44</v>
      </c>
      <c r="AG198" s="2">
        <v>2451.1999999999998</v>
      </c>
      <c r="AH198" s="2">
        <v>0</v>
      </c>
      <c r="AI198" s="2">
        <v>0</v>
      </c>
      <c r="AJ198" s="2">
        <v>0</v>
      </c>
      <c r="AK198" s="2">
        <v>0</v>
      </c>
      <c r="AL198" s="2">
        <v>0.04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7034.8</v>
      </c>
      <c r="AT198" s="2">
        <v>9094</v>
      </c>
      <c r="AU198" s="2">
        <v>777.64</v>
      </c>
      <c r="AV198" s="2">
        <v>303.8</v>
      </c>
      <c r="AW198" s="2">
        <v>0</v>
      </c>
      <c r="AX198" s="2">
        <v>1468.8</v>
      </c>
      <c r="AY198" s="2">
        <v>0</v>
      </c>
      <c r="AZ198" s="2">
        <v>1772.6</v>
      </c>
    </row>
    <row r="199" spans="2:52" x14ac:dyDescent="0.25">
      <c r="B199" s="4" t="s">
        <v>320</v>
      </c>
      <c r="C199" s="20" t="s">
        <v>321</v>
      </c>
      <c r="D199" s="2">
        <v>13656</v>
      </c>
      <c r="E199" s="2">
        <v>0</v>
      </c>
      <c r="F199" s="2">
        <v>0</v>
      </c>
      <c r="G199" s="2">
        <v>0</v>
      </c>
      <c r="H199" s="2">
        <v>8648.7999999999993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1016</v>
      </c>
      <c r="P199" s="2">
        <v>250.8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14922.8</v>
      </c>
      <c r="X199" s="2">
        <v>0</v>
      </c>
      <c r="Y199" s="2">
        <v>0</v>
      </c>
      <c r="Z199" s="2">
        <v>0</v>
      </c>
      <c r="AA199" s="2">
        <v>1765.31</v>
      </c>
      <c r="AB199" s="2">
        <v>1765.31</v>
      </c>
      <c r="AC199" s="2">
        <v>136.56</v>
      </c>
      <c r="AD199" s="45">
        <v>-909.44</v>
      </c>
      <c r="AE199" s="2">
        <v>0</v>
      </c>
      <c r="AF199" s="2">
        <v>1570.44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45">
        <v>-7.0000000000000007E-2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2562.8000000000002</v>
      </c>
      <c r="AT199" s="2">
        <v>12360</v>
      </c>
      <c r="AU199" s="2">
        <v>329</v>
      </c>
      <c r="AV199" s="2">
        <v>303.8</v>
      </c>
      <c r="AW199" s="2">
        <v>0</v>
      </c>
      <c r="AX199" s="2">
        <v>621.41</v>
      </c>
      <c r="AY199" s="2">
        <v>0</v>
      </c>
      <c r="AZ199" s="2">
        <v>925.21</v>
      </c>
    </row>
    <row r="200" spans="2:52" x14ac:dyDescent="0.25">
      <c r="B200" s="4" t="s">
        <v>322</v>
      </c>
      <c r="C200" s="20" t="s">
        <v>323</v>
      </c>
      <c r="D200" s="2">
        <v>13656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400</v>
      </c>
      <c r="M200" s="2">
        <v>0</v>
      </c>
      <c r="N200" s="2">
        <v>0</v>
      </c>
      <c r="O200" s="2">
        <v>1016</v>
      </c>
      <c r="P200" s="2">
        <v>684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15756</v>
      </c>
      <c r="X200" s="2">
        <v>0</v>
      </c>
      <c r="Y200" s="2">
        <v>877.9</v>
      </c>
      <c r="Z200" s="2">
        <v>0</v>
      </c>
      <c r="AA200" s="2">
        <v>1943.28</v>
      </c>
      <c r="AB200" s="2">
        <v>1943.28</v>
      </c>
      <c r="AC200" s="2">
        <v>136.56</v>
      </c>
      <c r="AD200" s="2">
        <v>0</v>
      </c>
      <c r="AE200" s="2">
        <v>0</v>
      </c>
      <c r="AF200" s="2">
        <v>1570.44</v>
      </c>
      <c r="AG200" s="2">
        <v>6108</v>
      </c>
      <c r="AH200" s="2">
        <v>0</v>
      </c>
      <c r="AI200" s="2">
        <v>0</v>
      </c>
      <c r="AJ200" s="2">
        <v>0</v>
      </c>
      <c r="AK200" s="2">
        <v>0</v>
      </c>
      <c r="AL200" s="2">
        <v>0.12</v>
      </c>
      <c r="AM200" s="2">
        <v>0</v>
      </c>
      <c r="AN200" s="2">
        <v>0</v>
      </c>
      <c r="AO200" s="2">
        <v>1013.2</v>
      </c>
      <c r="AP200" s="2">
        <v>0</v>
      </c>
      <c r="AQ200" s="2">
        <v>0</v>
      </c>
      <c r="AR200" s="2">
        <v>0</v>
      </c>
      <c r="AS200" s="2">
        <v>11649.5</v>
      </c>
      <c r="AT200" s="2">
        <v>4106.5</v>
      </c>
      <c r="AU200" s="2">
        <v>837.46</v>
      </c>
      <c r="AV200" s="2">
        <v>303.8</v>
      </c>
      <c r="AW200" s="2">
        <v>0</v>
      </c>
      <c r="AX200" s="2">
        <v>1581.79</v>
      </c>
      <c r="AY200" s="2">
        <v>0</v>
      </c>
      <c r="AZ200" s="2">
        <v>1885.59</v>
      </c>
    </row>
    <row r="201" spans="2:52" x14ac:dyDescent="0.25">
      <c r="B201" s="4" t="s">
        <v>324</v>
      </c>
      <c r="C201" s="20" t="s">
        <v>325</v>
      </c>
      <c r="D201" s="2">
        <v>13656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1016</v>
      </c>
      <c r="P201" s="2">
        <v>684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15345.25</v>
      </c>
      <c r="X201" s="2">
        <v>0</v>
      </c>
      <c r="Y201" s="2">
        <v>614.33000000000004</v>
      </c>
      <c r="Z201" s="2">
        <v>0</v>
      </c>
      <c r="AA201" s="2">
        <v>1855.54</v>
      </c>
      <c r="AB201" s="2">
        <v>1855.54</v>
      </c>
      <c r="AC201" s="2">
        <v>136.56</v>
      </c>
      <c r="AD201" s="2">
        <v>0</v>
      </c>
      <c r="AE201" s="2">
        <v>0</v>
      </c>
      <c r="AF201" s="2">
        <v>1570.44</v>
      </c>
      <c r="AG201" s="2">
        <v>3110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3065.38</v>
      </c>
      <c r="AP201" s="2">
        <v>0</v>
      </c>
      <c r="AQ201" s="2">
        <v>0</v>
      </c>
      <c r="AR201" s="2">
        <v>0</v>
      </c>
      <c r="AS201" s="2">
        <v>10352.25</v>
      </c>
      <c r="AT201" s="2">
        <v>4993</v>
      </c>
      <c r="AU201" s="2">
        <v>906.43</v>
      </c>
      <c r="AV201" s="2">
        <v>352.2</v>
      </c>
      <c r="AW201" s="2">
        <v>0</v>
      </c>
      <c r="AX201" s="2">
        <v>1769.33</v>
      </c>
      <c r="AY201" s="2">
        <v>0</v>
      </c>
      <c r="AZ201" s="2">
        <v>2121.5300000000002</v>
      </c>
    </row>
    <row r="202" spans="2:52" x14ac:dyDescent="0.25">
      <c r="B202" s="4" t="s">
        <v>326</v>
      </c>
      <c r="C202" s="20" t="s">
        <v>327</v>
      </c>
      <c r="D202" s="2">
        <v>13656</v>
      </c>
      <c r="E202" s="2">
        <v>0</v>
      </c>
      <c r="F202" s="2">
        <v>0</v>
      </c>
      <c r="G202" s="2">
        <v>0</v>
      </c>
      <c r="H202" s="2">
        <v>0</v>
      </c>
      <c r="I202" s="2">
        <v>910.4</v>
      </c>
      <c r="J202" s="2">
        <v>0</v>
      </c>
      <c r="K202" s="2">
        <v>0</v>
      </c>
      <c r="L202" s="2">
        <v>400</v>
      </c>
      <c r="M202" s="2">
        <v>0</v>
      </c>
      <c r="N202" s="2">
        <v>0</v>
      </c>
      <c r="O202" s="2">
        <v>1016</v>
      </c>
      <c r="P202" s="2">
        <v>684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16666.400000000001</v>
      </c>
      <c r="X202" s="2">
        <v>0</v>
      </c>
      <c r="Y202" s="2">
        <v>831.8</v>
      </c>
      <c r="Z202" s="2">
        <v>0</v>
      </c>
      <c r="AA202" s="2">
        <v>2047.51</v>
      </c>
      <c r="AB202" s="2">
        <v>2047.51</v>
      </c>
      <c r="AC202" s="2">
        <v>136.56</v>
      </c>
      <c r="AD202" s="2">
        <v>0</v>
      </c>
      <c r="AE202" s="2">
        <v>0</v>
      </c>
      <c r="AF202" s="2">
        <v>1570.44</v>
      </c>
      <c r="AG202" s="2">
        <v>3110</v>
      </c>
      <c r="AH202" s="2">
        <v>0</v>
      </c>
      <c r="AI202" s="2">
        <v>0</v>
      </c>
      <c r="AJ202" s="2">
        <v>0</v>
      </c>
      <c r="AK202" s="2">
        <v>0</v>
      </c>
      <c r="AL202" s="45">
        <v>-0.11</v>
      </c>
      <c r="AM202" s="2">
        <v>0</v>
      </c>
      <c r="AN202" s="2">
        <v>0</v>
      </c>
      <c r="AO202" s="2">
        <v>2071.1999999999998</v>
      </c>
      <c r="AP202" s="2">
        <v>0</v>
      </c>
      <c r="AQ202" s="2">
        <v>0</v>
      </c>
      <c r="AR202" s="2">
        <v>0</v>
      </c>
      <c r="AS202" s="2">
        <v>9767.4</v>
      </c>
      <c r="AT202" s="2">
        <v>6899</v>
      </c>
      <c r="AU202" s="2">
        <v>837.46</v>
      </c>
      <c r="AV202" s="2">
        <v>303.8</v>
      </c>
      <c r="AW202" s="2">
        <v>0</v>
      </c>
      <c r="AX202" s="2">
        <v>1581.79</v>
      </c>
      <c r="AY202" s="2">
        <v>0</v>
      </c>
      <c r="AZ202" s="2">
        <v>1885.59</v>
      </c>
    </row>
    <row r="203" spans="2:52" x14ac:dyDescent="0.25">
      <c r="B203" s="4" t="s">
        <v>328</v>
      </c>
      <c r="C203" s="20" t="s">
        <v>329</v>
      </c>
      <c r="D203" s="2">
        <v>13656</v>
      </c>
      <c r="E203" s="2">
        <v>0</v>
      </c>
      <c r="F203" s="2">
        <v>0</v>
      </c>
      <c r="G203" s="2">
        <v>0</v>
      </c>
      <c r="H203" s="2">
        <v>0</v>
      </c>
      <c r="I203" s="2">
        <v>910.4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1016</v>
      </c>
      <c r="P203" s="2">
        <v>684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16266.4</v>
      </c>
      <c r="X203" s="2">
        <v>0</v>
      </c>
      <c r="Y203" s="2">
        <v>0</v>
      </c>
      <c r="Z203" s="2">
        <v>0</v>
      </c>
      <c r="AA203" s="2">
        <v>1962.07</v>
      </c>
      <c r="AB203" s="2">
        <v>1962.07</v>
      </c>
      <c r="AC203" s="2">
        <v>136.56</v>
      </c>
      <c r="AD203" s="45">
        <v>-687.39</v>
      </c>
      <c r="AE203" s="2">
        <v>0</v>
      </c>
      <c r="AF203" s="2">
        <v>1570.44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45">
        <v>-0.28000000000000003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2981.4</v>
      </c>
      <c r="AT203" s="2">
        <v>13285</v>
      </c>
      <c r="AU203" s="2">
        <v>837.46</v>
      </c>
      <c r="AV203" s="2">
        <v>303.8</v>
      </c>
      <c r="AW203" s="2">
        <v>0</v>
      </c>
      <c r="AX203" s="2">
        <v>1581.79</v>
      </c>
      <c r="AY203" s="2">
        <v>0</v>
      </c>
      <c r="AZ203" s="2">
        <v>1885.59</v>
      </c>
    </row>
    <row r="204" spans="2:52" x14ac:dyDescent="0.25">
      <c r="B204" s="4" t="s">
        <v>330</v>
      </c>
      <c r="C204" s="20" t="s">
        <v>331</v>
      </c>
      <c r="D204" s="2">
        <v>13656</v>
      </c>
      <c r="E204" s="2">
        <v>0</v>
      </c>
      <c r="F204" s="2">
        <v>0</v>
      </c>
      <c r="G204" s="2">
        <v>0</v>
      </c>
      <c r="H204" s="2">
        <v>13656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1016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14672</v>
      </c>
      <c r="X204" s="2">
        <v>0</v>
      </c>
      <c r="Y204" s="2">
        <v>519.92999999999995</v>
      </c>
      <c r="Z204" s="2">
        <v>0</v>
      </c>
      <c r="AA204" s="2">
        <v>1711.74</v>
      </c>
      <c r="AB204" s="2">
        <v>1711.74</v>
      </c>
      <c r="AC204" s="2">
        <v>136.56</v>
      </c>
      <c r="AD204" s="2">
        <v>0</v>
      </c>
      <c r="AE204" s="2">
        <v>0</v>
      </c>
      <c r="AF204" s="2">
        <v>1570.44</v>
      </c>
      <c r="AG204" s="2">
        <v>3252</v>
      </c>
      <c r="AH204" s="2">
        <v>0</v>
      </c>
      <c r="AI204" s="2">
        <v>0</v>
      </c>
      <c r="AJ204" s="2">
        <v>0</v>
      </c>
      <c r="AK204" s="2">
        <v>0</v>
      </c>
      <c r="AL204" s="45">
        <v>-0.15</v>
      </c>
      <c r="AM204" s="2">
        <v>0</v>
      </c>
      <c r="AN204" s="2">
        <v>0</v>
      </c>
      <c r="AO204" s="2">
        <v>675.48</v>
      </c>
      <c r="AP204" s="2">
        <v>0</v>
      </c>
      <c r="AQ204" s="2">
        <v>0</v>
      </c>
      <c r="AR204" s="2">
        <v>0</v>
      </c>
      <c r="AS204" s="2">
        <v>7866</v>
      </c>
      <c r="AT204" s="2">
        <v>6806</v>
      </c>
      <c r="AU204" s="2">
        <v>0</v>
      </c>
      <c r="AV204" s="2">
        <v>303.8</v>
      </c>
      <c r="AW204" s="2">
        <v>0</v>
      </c>
      <c r="AX204" s="2">
        <v>0</v>
      </c>
      <c r="AY204" s="2">
        <v>0</v>
      </c>
      <c r="AZ204" s="2">
        <v>303.8</v>
      </c>
    </row>
    <row r="205" spans="2:52" x14ac:dyDescent="0.25">
      <c r="B205" s="4" t="s">
        <v>332</v>
      </c>
      <c r="C205" s="20" t="s">
        <v>333</v>
      </c>
      <c r="D205" s="2">
        <v>15333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200</v>
      </c>
      <c r="M205" s="2">
        <v>0</v>
      </c>
      <c r="N205" s="2">
        <v>0</v>
      </c>
      <c r="O205" s="2">
        <v>915</v>
      </c>
      <c r="P205" s="2">
        <v>616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14388.9</v>
      </c>
      <c r="X205" s="2">
        <v>0</v>
      </c>
      <c r="Y205" s="2">
        <v>819.89</v>
      </c>
      <c r="Z205" s="2">
        <v>0</v>
      </c>
      <c r="AA205" s="2">
        <v>1651.26</v>
      </c>
      <c r="AB205" s="2">
        <v>1651.26</v>
      </c>
      <c r="AC205" s="2">
        <v>126.58</v>
      </c>
      <c r="AD205" s="2">
        <v>0</v>
      </c>
      <c r="AE205" s="2">
        <v>0</v>
      </c>
      <c r="AF205" s="2">
        <v>1455.66</v>
      </c>
      <c r="AG205" s="2">
        <v>1114</v>
      </c>
      <c r="AH205" s="2">
        <v>0</v>
      </c>
      <c r="AI205" s="2">
        <v>0</v>
      </c>
      <c r="AJ205" s="2">
        <v>0</v>
      </c>
      <c r="AK205" s="2">
        <v>0</v>
      </c>
      <c r="AL205" s="2">
        <v>0.01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5167.3999999999996</v>
      </c>
      <c r="AT205" s="2">
        <v>9221.5</v>
      </c>
      <c r="AU205" s="2">
        <v>872.95</v>
      </c>
      <c r="AV205" s="2">
        <v>328.72</v>
      </c>
      <c r="AW205" s="2">
        <v>0</v>
      </c>
      <c r="AX205" s="2">
        <v>1678.29</v>
      </c>
      <c r="AY205" s="2">
        <v>0</v>
      </c>
      <c r="AZ205" s="2">
        <v>2007.01</v>
      </c>
    </row>
    <row r="206" spans="2:52" x14ac:dyDescent="0.25">
      <c r="B206" s="4" t="s">
        <v>334</v>
      </c>
      <c r="C206" s="20" t="s">
        <v>335</v>
      </c>
      <c r="D206" s="2">
        <v>13125</v>
      </c>
      <c r="E206" s="2">
        <v>0</v>
      </c>
      <c r="F206" s="2">
        <v>3449.93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200</v>
      </c>
      <c r="M206" s="2">
        <v>0</v>
      </c>
      <c r="N206" s="2">
        <v>0</v>
      </c>
      <c r="O206" s="2">
        <v>1093</v>
      </c>
      <c r="P206" s="2">
        <v>478.8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20554.73</v>
      </c>
      <c r="X206" s="2">
        <v>0</v>
      </c>
      <c r="Y206" s="2">
        <v>0</v>
      </c>
      <c r="Z206" s="2">
        <v>0</v>
      </c>
      <c r="AA206" s="2">
        <v>2787.82</v>
      </c>
      <c r="AB206" s="2">
        <v>2787.82</v>
      </c>
      <c r="AC206" s="2">
        <v>0</v>
      </c>
      <c r="AD206" s="45">
        <v>-209.2</v>
      </c>
      <c r="AE206" s="2">
        <v>0</v>
      </c>
      <c r="AF206" s="2">
        <v>1763.3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45">
        <v>-0.15</v>
      </c>
      <c r="AM206" s="2">
        <v>0</v>
      </c>
      <c r="AN206" s="2">
        <v>0</v>
      </c>
      <c r="AO206" s="2">
        <v>1656.96</v>
      </c>
      <c r="AP206" s="2">
        <v>0</v>
      </c>
      <c r="AQ206" s="2">
        <v>0</v>
      </c>
      <c r="AR206" s="2">
        <v>0</v>
      </c>
      <c r="AS206" s="2">
        <v>5998.73</v>
      </c>
      <c r="AT206" s="2">
        <v>14556</v>
      </c>
      <c r="AU206" s="2">
        <v>890.63</v>
      </c>
      <c r="AV206" s="2">
        <v>341.11</v>
      </c>
      <c r="AW206" s="2">
        <v>0</v>
      </c>
      <c r="AX206" s="2">
        <v>1726.36</v>
      </c>
      <c r="AY206" s="2">
        <v>0</v>
      </c>
      <c r="AZ206" s="2">
        <v>2067.4699999999998</v>
      </c>
    </row>
    <row r="207" spans="2:52" x14ac:dyDescent="0.25">
      <c r="B207" s="4" t="s">
        <v>336</v>
      </c>
      <c r="C207" s="20" t="s">
        <v>337</v>
      </c>
      <c r="D207" s="2">
        <v>13656</v>
      </c>
      <c r="E207" s="2">
        <v>0</v>
      </c>
      <c r="F207" s="2">
        <v>0</v>
      </c>
      <c r="G207" s="2">
        <v>0</v>
      </c>
      <c r="H207" s="2">
        <v>0</v>
      </c>
      <c r="I207" s="2">
        <v>875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903</v>
      </c>
      <c r="P207" s="2">
        <v>549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15452</v>
      </c>
      <c r="X207" s="2">
        <v>0</v>
      </c>
      <c r="Y207" s="2">
        <v>0</v>
      </c>
      <c r="Z207" s="2">
        <v>0</v>
      </c>
      <c r="AA207" s="2">
        <v>1788.11</v>
      </c>
      <c r="AB207" s="2">
        <v>1788.11</v>
      </c>
      <c r="AC207" s="2">
        <v>131.26</v>
      </c>
      <c r="AD207" s="45">
        <v>-845.72</v>
      </c>
      <c r="AE207" s="2">
        <v>0</v>
      </c>
      <c r="AF207" s="2">
        <v>1509.38</v>
      </c>
      <c r="AG207" s="2">
        <v>5536</v>
      </c>
      <c r="AH207" s="2">
        <v>0</v>
      </c>
      <c r="AI207" s="2">
        <v>0</v>
      </c>
      <c r="AJ207" s="2">
        <v>0</v>
      </c>
      <c r="AK207" s="2">
        <v>0</v>
      </c>
      <c r="AL207" s="45">
        <v>-0.03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8119</v>
      </c>
      <c r="AT207" s="2">
        <v>7333</v>
      </c>
      <c r="AU207" s="2">
        <v>820.63</v>
      </c>
      <c r="AV207" s="2">
        <v>291.99</v>
      </c>
      <c r="AW207" s="2">
        <v>0</v>
      </c>
      <c r="AX207" s="2">
        <v>1536.01</v>
      </c>
      <c r="AY207" s="2">
        <v>0</v>
      </c>
      <c r="AZ207" s="2">
        <v>1828</v>
      </c>
    </row>
    <row r="208" spans="2:52" x14ac:dyDescent="0.25">
      <c r="B208" s="4" t="s">
        <v>512</v>
      </c>
      <c r="C208" s="20" t="s">
        <v>513</v>
      </c>
      <c r="D208" s="2">
        <v>13125</v>
      </c>
      <c r="E208" s="2">
        <v>0</v>
      </c>
      <c r="F208" s="2">
        <v>0</v>
      </c>
      <c r="G208" s="2">
        <v>0</v>
      </c>
      <c r="H208" s="2">
        <v>0</v>
      </c>
      <c r="I208" s="2">
        <v>910.4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1016</v>
      </c>
      <c r="P208" s="2">
        <v>684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16197.49</v>
      </c>
      <c r="X208" s="2">
        <v>0</v>
      </c>
      <c r="Y208" s="2">
        <v>0</v>
      </c>
      <c r="Z208" s="2">
        <v>0</v>
      </c>
      <c r="AA208" s="2">
        <v>1947.35</v>
      </c>
      <c r="AB208" s="2">
        <v>1947.35</v>
      </c>
      <c r="AC208" s="2">
        <v>0</v>
      </c>
      <c r="AD208" s="2">
        <v>0</v>
      </c>
      <c r="AE208" s="2">
        <v>0</v>
      </c>
      <c r="AF208" s="2">
        <v>1570.44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45">
        <v>-0.3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3517.49</v>
      </c>
      <c r="AT208" s="2">
        <v>12680</v>
      </c>
      <c r="AU208" s="2">
        <v>837.46</v>
      </c>
      <c r="AV208" s="2">
        <v>303.8</v>
      </c>
      <c r="AW208" s="2">
        <v>0</v>
      </c>
      <c r="AX208" s="2">
        <v>1581.79</v>
      </c>
      <c r="AY208" s="2">
        <v>0</v>
      </c>
      <c r="AZ208" s="2">
        <v>1885.59</v>
      </c>
    </row>
    <row r="209" spans="1:52" x14ac:dyDescent="0.25">
      <c r="B209" s="4" t="s">
        <v>338</v>
      </c>
      <c r="C209" s="20" t="s">
        <v>339</v>
      </c>
      <c r="D209" s="2">
        <v>13125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400</v>
      </c>
      <c r="M209" s="2">
        <v>0</v>
      </c>
      <c r="N209" s="2">
        <v>0</v>
      </c>
      <c r="O209" s="2">
        <v>903</v>
      </c>
      <c r="P209" s="2">
        <v>549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14977</v>
      </c>
      <c r="X209" s="2">
        <v>0</v>
      </c>
      <c r="Y209" s="2">
        <v>0</v>
      </c>
      <c r="Z209" s="2">
        <v>0</v>
      </c>
      <c r="AA209" s="2">
        <v>1776.88</v>
      </c>
      <c r="AB209" s="2">
        <v>1776.88</v>
      </c>
      <c r="AC209" s="2">
        <v>0</v>
      </c>
      <c r="AD209" s="2">
        <v>0</v>
      </c>
      <c r="AE209" s="2">
        <v>0</v>
      </c>
      <c r="AF209" s="2">
        <v>1509.38</v>
      </c>
      <c r="AG209" s="2">
        <v>1876</v>
      </c>
      <c r="AH209" s="2">
        <v>0</v>
      </c>
      <c r="AI209" s="2">
        <v>0</v>
      </c>
      <c r="AJ209" s="2">
        <v>0</v>
      </c>
      <c r="AK209" s="2">
        <v>0</v>
      </c>
      <c r="AL209" s="45">
        <v>-0.26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5162</v>
      </c>
      <c r="AT209" s="2">
        <v>9815</v>
      </c>
      <c r="AU209" s="2">
        <v>820.63</v>
      </c>
      <c r="AV209" s="2">
        <v>291.99</v>
      </c>
      <c r="AW209" s="2">
        <v>0</v>
      </c>
      <c r="AX209" s="2">
        <v>1536.01</v>
      </c>
      <c r="AY209" s="2">
        <v>0</v>
      </c>
      <c r="AZ209" s="2">
        <v>1828</v>
      </c>
    </row>
    <row r="210" spans="1:52" x14ac:dyDescent="0.25">
      <c r="B210" s="4" t="s">
        <v>340</v>
      </c>
      <c r="C210" s="20" t="s">
        <v>341</v>
      </c>
      <c r="D210" s="2">
        <v>13125</v>
      </c>
      <c r="E210" s="2">
        <v>0</v>
      </c>
      <c r="F210" s="2">
        <v>0</v>
      </c>
      <c r="G210" s="2">
        <v>0</v>
      </c>
      <c r="H210" s="2">
        <v>0</v>
      </c>
      <c r="I210" s="2">
        <v>875</v>
      </c>
      <c r="J210" s="2">
        <v>0</v>
      </c>
      <c r="K210" s="2">
        <v>0</v>
      </c>
      <c r="L210" s="2">
        <v>400</v>
      </c>
      <c r="M210" s="2">
        <v>0</v>
      </c>
      <c r="N210" s="2">
        <v>0</v>
      </c>
      <c r="O210" s="2">
        <v>903</v>
      </c>
      <c r="P210" s="2">
        <v>549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15852</v>
      </c>
      <c r="X210" s="2">
        <v>0</v>
      </c>
      <c r="Y210" s="2">
        <v>0</v>
      </c>
      <c r="Z210" s="2">
        <v>0</v>
      </c>
      <c r="AA210" s="2">
        <v>1873.55</v>
      </c>
      <c r="AB210" s="2">
        <v>1873.55</v>
      </c>
      <c r="AC210" s="2">
        <v>0</v>
      </c>
      <c r="AD210" s="2">
        <v>0</v>
      </c>
      <c r="AE210" s="2">
        <v>0</v>
      </c>
      <c r="AF210" s="2">
        <v>1509.38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7.0000000000000007E-2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3383</v>
      </c>
      <c r="AT210" s="2">
        <v>12469</v>
      </c>
      <c r="AU210" s="2">
        <v>820.63</v>
      </c>
      <c r="AV210" s="2">
        <v>291.99</v>
      </c>
      <c r="AW210" s="2">
        <v>0</v>
      </c>
      <c r="AX210" s="2">
        <v>1536.01</v>
      </c>
      <c r="AY210" s="2">
        <v>0</v>
      </c>
      <c r="AZ210" s="2">
        <v>1828</v>
      </c>
    </row>
    <row r="211" spans="1:52" x14ac:dyDescent="0.25">
      <c r="B211" s="4" t="s">
        <v>342</v>
      </c>
      <c r="C211" s="20" t="s">
        <v>343</v>
      </c>
      <c r="D211" s="2">
        <v>13125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903</v>
      </c>
      <c r="P211" s="2">
        <v>549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14567.89</v>
      </c>
      <c r="X211" s="2">
        <v>0</v>
      </c>
      <c r="Y211" s="2">
        <v>0</v>
      </c>
      <c r="Z211" s="2">
        <v>0</v>
      </c>
      <c r="AA211" s="2">
        <v>1689.5</v>
      </c>
      <c r="AB211" s="2">
        <v>1689.5</v>
      </c>
      <c r="AC211" s="2">
        <v>0</v>
      </c>
      <c r="AD211" s="2">
        <v>0</v>
      </c>
      <c r="AE211" s="2">
        <v>0</v>
      </c>
      <c r="AF211" s="2">
        <v>1509.38</v>
      </c>
      <c r="AG211" s="2">
        <v>1876</v>
      </c>
      <c r="AH211" s="2">
        <v>0</v>
      </c>
      <c r="AI211" s="2">
        <v>0</v>
      </c>
      <c r="AJ211" s="2">
        <v>0</v>
      </c>
      <c r="AK211" s="2">
        <v>0</v>
      </c>
      <c r="AL211" s="45">
        <v>-0.49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5074.3900000000003</v>
      </c>
      <c r="AT211" s="2">
        <v>9493.5</v>
      </c>
      <c r="AU211" s="2">
        <v>820.63</v>
      </c>
      <c r="AV211" s="2">
        <v>291.99</v>
      </c>
      <c r="AW211" s="2">
        <v>0</v>
      </c>
      <c r="AX211" s="2">
        <v>1536.01</v>
      </c>
      <c r="AY211" s="2">
        <v>0</v>
      </c>
      <c r="AZ211" s="2">
        <v>1828</v>
      </c>
    </row>
    <row r="212" spans="1:52" x14ac:dyDescent="0.25">
      <c r="B212" s="4" t="s">
        <v>344</v>
      </c>
      <c r="C212" s="20" t="s">
        <v>345</v>
      </c>
      <c r="D212" s="2">
        <v>13125</v>
      </c>
      <c r="E212" s="2">
        <v>0</v>
      </c>
      <c r="F212" s="2">
        <v>0</v>
      </c>
      <c r="G212" s="2">
        <v>0</v>
      </c>
      <c r="H212" s="2">
        <v>0</v>
      </c>
      <c r="I212" s="2">
        <v>875</v>
      </c>
      <c r="J212" s="2">
        <v>0</v>
      </c>
      <c r="K212" s="2">
        <v>0</v>
      </c>
      <c r="L212" s="2">
        <v>400</v>
      </c>
      <c r="M212" s="2">
        <v>0</v>
      </c>
      <c r="N212" s="2">
        <v>0</v>
      </c>
      <c r="O212" s="2">
        <v>903</v>
      </c>
      <c r="P212" s="2">
        <v>549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15852</v>
      </c>
      <c r="X212" s="2">
        <v>0</v>
      </c>
      <c r="Y212" s="2">
        <v>0</v>
      </c>
      <c r="Z212" s="2">
        <v>0</v>
      </c>
      <c r="AA212" s="2">
        <v>1873.55</v>
      </c>
      <c r="AB212" s="2">
        <v>1873.55</v>
      </c>
      <c r="AC212" s="2">
        <v>0</v>
      </c>
      <c r="AD212" s="2">
        <v>0</v>
      </c>
      <c r="AE212" s="2">
        <v>0</v>
      </c>
      <c r="AF212" s="2">
        <v>1509.38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45">
        <v>-0.43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3382.5</v>
      </c>
      <c r="AT212" s="2">
        <v>12469.5</v>
      </c>
      <c r="AU212" s="2">
        <v>820.63</v>
      </c>
      <c r="AV212" s="2">
        <v>291.99</v>
      </c>
      <c r="AW212" s="2">
        <v>0</v>
      </c>
      <c r="AX212" s="2">
        <v>1536.01</v>
      </c>
      <c r="AY212" s="2">
        <v>0</v>
      </c>
      <c r="AZ212" s="2">
        <v>1828</v>
      </c>
    </row>
    <row r="213" spans="1:52" x14ac:dyDescent="0.25">
      <c r="B213" s="4" t="s">
        <v>346</v>
      </c>
      <c r="C213" s="20" t="s">
        <v>347</v>
      </c>
      <c r="D213" s="2">
        <v>11279.1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400</v>
      </c>
      <c r="M213" s="2">
        <v>0</v>
      </c>
      <c r="N213" s="2">
        <v>0</v>
      </c>
      <c r="O213" s="2">
        <v>903</v>
      </c>
      <c r="P213" s="2">
        <v>549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14977</v>
      </c>
      <c r="X213" s="2">
        <v>0</v>
      </c>
      <c r="Y213" s="2">
        <v>0</v>
      </c>
      <c r="Z213" s="2">
        <v>0</v>
      </c>
      <c r="AA213" s="2">
        <v>1776.88</v>
      </c>
      <c r="AB213" s="2">
        <v>1776.88</v>
      </c>
      <c r="AC213" s="2">
        <v>0</v>
      </c>
      <c r="AD213" s="2">
        <v>0</v>
      </c>
      <c r="AE213" s="2">
        <v>0</v>
      </c>
      <c r="AF213" s="2">
        <v>1509.38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45">
        <v>-0.26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3286</v>
      </c>
      <c r="AT213" s="2">
        <v>11691</v>
      </c>
      <c r="AU213" s="2">
        <v>820.63</v>
      </c>
      <c r="AV213" s="2">
        <v>291.99</v>
      </c>
      <c r="AW213" s="2">
        <v>0</v>
      </c>
      <c r="AX213" s="2">
        <v>1536.01</v>
      </c>
      <c r="AY213" s="2">
        <v>0</v>
      </c>
      <c r="AZ213" s="2">
        <v>1828</v>
      </c>
    </row>
    <row r="214" spans="1:52" x14ac:dyDescent="0.25">
      <c r="B214" s="4" t="s">
        <v>348</v>
      </c>
      <c r="C214" s="20" t="s">
        <v>349</v>
      </c>
      <c r="D214" s="2">
        <v>11279.1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200</v>
      </c>
      <c r="M214" s="2">
        <v>0</v>
      </c>
      <c r="N214" s="2">
        <v>0</v>
      </c>
      <c r="O214" s="2">
        <v>737</v>
      </c>
      <c r="P214" s="2">
        <v>425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12641.1</v>
      </c>
      <c r="X214" s="2">
        <v>0</v>
      </c>
      <c r="Y214" s="2">
        <v>0</v>
      </c>
      <c r="Z214" s="2">
        <v>0</v>
      </c>
      <c r="AA214" s="2">
        <v>1297.3399999999999</v>
      </c>
      <c r="AB214" s="2">
        <v>1297.3399999999999</v>
      </c>
      <c r="AC214" s="2">
        <v>0</v>
      </c>
      <c r="AD214" s="2">
        <v>0</v>
      </c>
      <c r="AE214" s="2">
        <v>0</v>
      </c>
      <c r="AF214" s="2">
        <v>1297.0999999999999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0.16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2594.6</v>
      </c>
      <c r="AT214" s="2">
        <v>10046.5</v>
      </c>
      <c r="AU214" s="2">
        <v>762.11</v>
      </c>
      <c r="AV214" s="2">
        <v>250.92</v>
      </c>
      <c r="AW214" s="2">
        <v>0</v>
      </c>
      <c r="AX214" s="2">
        <v>1376.88</v>
      </c>
      <c r="AY214" s="2">
        <v>0</v>
      </c>
      <c r="AZ214" s="2">
        <v>1627.8</v>
      </c>
    </row>
    <row r="215" spans="1:52" x14ac:dyDescent="0.25">
      <c r="B215" s="4" t="s">
        <v>153</v>
      </c>
      <c r="C215" s="20" t="s">
        <v>154</v>
      </c>
      <c r="D215" s="2">
        <v>13125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400</v>
      </c>
      <c r="M215" s="2">
        <v>0</v>
      </c>
      <c r="N215" s="2">
        <v>0</v>
      </c>
      <c r="O215" s="2">
        <v>737</v>
      </c>
      <c r="P215" s="2">
        <v>455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12871.1</v>
      </c>
      <c r="X215" s="2">
        <v>0</v>
      </c>
      <c r="Y215" s="2">
        <v>0</v>
      </c>
      <c r="Z215" s="2">
        <v>0</v>
      </c>
      <c r="AA215" s="2">
        <v>1338.56</v>
      </c>
      <c r="AB215" s="2">
        <v>1338.56</v>
      </c>
      <c r="AC215" s="2">
        <v>0</v>
      </c>
      <c r="AD215" s="2">
        <v>0</v>
      </c>
      <c r="AE215" s="2">
        <v>0</v>
      </c>
      <c r="AF215" s="2">
        <v>1297.0999999999999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45">
        <v>-0.06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2635.6</v>
      </c>
      <c r="AT215" s="2">
        <v>10235.5</v>
      </c>
      <c r="AU215" s="2">
        <v>762.11</v>
      </c>
      <c r="AV215" s="2">
        <v>250.92</v>
      </c>
      <c r="AW215" s="2">
        <v>0</v>
      </c>
      <c r="AX215" s="2">
        <v>1376.88</v>
      </c>
      <c r="AY215" s="2">
        <v>0</v>
      </c>
      <c r="AZ215" s="2">
        <v>1627.8</v>
      </c>
    </row>
    <row r="216" spans="1:52" x14ac:dyDescent="0.25">
      <c r="B216" s="4" t="s">
        <v>564</v>
      </c>
      <c r="C216" s="20" t="s">
        <v>565</v>
      </c>
      <c r="D216" s="2">
        <v>13125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200</v>
      </c>
      <c r="M216" s="2">
        <v>0</v>
      </c>
      <c r="N216" s="2">
        <v>0</v>
      </c>
      <c r="O216" s="2">
        <v>903</v>
      </c>
      <c r="P216" s="2">
        <v>549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14777</v>
      </c>
      <c r="X216" s="2">
        <v>0</v>
      </c>
      <c r="Y216" s="2">
        <v>0</v>
      </c>
      <c r="Z216" s="2">
        <v>0</v>
      </c>
      <c r="AA216" s="2">
        <v>1734.16</v>
      </c>
      <c r="AB216" s="2">
        <v>1734.16</v>
      </c>
      <c r="AC216" s="2">
        <v>0</v>
      </c>
      <c r="AD216" s="2">
        <v>0</v>
      </c>
      <c r="AE216" s="2">
        <v>0</v>
      </c>
      <c r="AF216" s="2">
        <v>1539.91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45">
        <v>-7.0000000000000007E-2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3274</v>
      </c>
      <c r="AT216" s="2">
        <v>11503</v>
      </c>
      <c r="AU216" s="2">
        <v>820.63</v>
      </c>
      <c r="AV216" s="2">
        <v>291.99</v>
      </c>
      <c r="AW216" s="2">
        <v>0</v>
      </c>
      <c r="AX216" s="2">
        <v>1536.01</v>
      </c>
      <c r="AY216" s="2">
        <v>0</v>
      </c>
      <c r="AZ216" s="2">
        <v>1828</v>
      </c>
    </row>
    <row r="217" spans="1:52" x14ac:dyDescent="0.25">
      <c r="A217" s="26"/>
      <c r="B217" s="11" t="s">
        <v>538</v>
      </c>
      <c r="C217" s="26"/>
      <c r="D217" s="2"/>
      <c r="E217" s="26" t="s">
        <v>39</v>
      </c>
      <c r="F217" s="26" t="s">
        <v>39</v>
      </c>
      <c r="G217" s="26" t="s">
        <v>39</v>
      </c>
      <c r="H217" s="26" t="s">
        <v>39</v>
      </c>
      <c r="I217" s="26" t="s">
        <v>39</v>
      </c>
      <c r="J217" s="26" t="s">
        <v>39</v>
      </c>
      <c r="K217" s="26" t="s">
        <v>39</v>
      </c>
      <c r="L217" s="26" t="s">
        <v>39</v>
      </c>
      <c r="M217" s="26" t="s">
        <v>39</v>
      </c>
      <c r="N217" s="26" t="s">
        <v>39</v>
      </c>
      <c r="O217" s="26" t="s">
        <v>39</v>
      </c>
      <c r="P217" s="26" t="s">
        <v>39</v>
      </c>
      <c r="Q217" s="26" t="s">
        <v>39</v>
      </c>
      <c r="R217" s="26" t="s">
        <v>39</v>
      </c>
      <c r="S217" s="26" t="s">
        <v>39</v>
      </c>
      <c r="T217" s="26" t="s">
        <v>39</v>
      </c>
      <c r="U217" s="26" t="s">
        <v>39</v>
      </c>
      <c r="V217" s="26" t="s">
        <v>39</v>
      </c>
      <c r="W217" s="26" t="s">
        <v>39</v>
      </c>
      <c r="X217" s="26" t="s">
        <v>39</v>
      </c>
      <c r="Y217" s="26" t="s">
        <v>39</v>
      </c>
      <c r="Z217" s="26" t="s">
        <v>39</v>
      </c>
      <c r="AA217" s="26" t="s">
        <v>39</v>
      </c>
      <c r="AB217" s="26" t="s">
        <v>39</v>
      </c>
      <c r="AC217" s="26" t="s">
        <v>39</v>
      </c>
      <c r="AD217" s="26" t="s">
        <v>39</v>
      </c>
      <c r="AE217" s="26" t="s">
        <v>39</v>
      </c>
      <c r="AF217" s="26" t="s">
        <v>39</v>
      </c>
      <c r="AG217" s="26" t="s">
        <v>39</v>
      </c>
      <c r="AH217" s="26" t="s">
        <v>39</v>
      </c>
      <c r="AI217" s="26" t="s">
        <v>39</v>
      </c>
      <c r="AJ217" s="26" t="s">
        <v>39</v>
      </c>
      <c r="AK217" s="26" t="s">
        <v>39</v>
      </c>
      <c r="AL217" s="26" t="s">
        <v>39</v>
      </c>
      <c r="AM217" s="26" t="s">
        <v>39</v>
      </c>
      <c r="AN217" s="26" t="s">
        <v>39</v>
      </c>
      <c r="AO217" s="26" t="s">
        <v>39</v>
      </c>
      <c r="AP217" s="26" t="s">
        <v>39</v>
      </c>
      <c r="AQ217" s="26" t="s">
        <v>39</v>
      </c>
      <c r="AR217" s="26" t="s">
        <v>39</v>
      </c>
      <c r="AS217" s="26" t="s">
        <v>39</v>
      </c>
      <c r="AT217" s="26" t="s">
        <v>39</v>
      </c>
      <c r="AU217" s="26" t="s">
        <v>39</v>
      </c>
      <c r="AV217" s="26" t="s">
        <v>39</v>
      </c>
      <c r="AW217" s="26" t="s">
        <v>39</v>
      </c>
      <c r="AX217" s="26" t="s">
        <v>39</v>
      </c>
      <c r="AY217" s="26" t="s">
        <v>39</v>
      </c>
      <c r="AZ217" s="26" t="s">
        <v>39</v>
      </c>
    </row>
    <row r="218" spans="1:52" x14ac:dyDescent="0.25">
      <c r="D218" s="15"/>
      <c r="E218" s="15">
        <v>0</v>
      </c>
      <c r="F218" s="15">
        <v>3819.12</v>
      </c>
      <c r="G218" s="15">
        <v>0</v>
      </c>
      <c r="H218" s="15">
        <v>73161.75</v>
      </c>
      <c r="I218" s="15">
        <v>17770.400000000001</v>
      </c>
      <c r="J218" s="15">
        <v>0</v>
      </c>
      <c r="K218" s="15">
        <v>0</v>
      </c>
      <c r="L218" s="15">
        <v>7000</v>
      </c>
      <c r="M218" s="15">
        <v>0</v>
      </c>
      <c r="N218" s="15">
        <v>0</v>
      </c>
      <c r="O218" s="15">
        <v>42348</v>
      </c>
      <c r="P218" s="15">
        <v>23546.57</v>
      </c>
      <c r="Q218" s="15">
        <v>10485.8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700703.33</v>
      </c>
      <c r="X218" s="15">
        <v>0</v>
      </c>
      <c r="Y218" s="15">
        <v>22774.84</v>
      </c>
      <c r="Z218" s="15">
        <v>0</v>
      </c>
      <c r="AA218" s="15">
        <v>82468.539999999994</v>
      </c>
      <c r="AB218" s="15">
        <v>82468.539999999994</v>
      </c>
      <c r="AC218" s="15">
        <v>4556.74</v>
      </c>
      <c r="AD218" s="46">
        <v>-3484.24</v>
      </c>
      <c r="AE218" s="15">
        <v>1675.8</v>
      </c>
      <c r="AF218" s="15">
        <v>68573.31</v>
      </c>
      <c r="AG218" s="15">
        <v>113873.18</v>
      </c>
      <c r="AH218" s="15">
        <v>30816.639999999999</v>
      </c>
      <c r="AI218" s="15">
        <v>0</v>
      </c>
      <c r="AJ218" s="15">
        <v>0</v>
      </c>
      <c r="AK218" s="15">
        <v>0</v>
      </c>
      <c r="AL218" s="46">
        <v>-0.56000000000000005</v>
      </c>
      <c r="AM218" s="15">
        <v>0</v>
      </c>
      <c r="AN218" s="15">
        <v>0</v>
      </c>
      <c r="AO218" s="15">
        <v>25995.08</v>
      </c>
      <c r="AP218" s="15">
        <v>0</v>
      </c>
      <c r="AQ218" s="15">
        <v>0</v>
      </c>
      <c r="AR218" s="15">
        <v>0</v>
      </c>
      <c r="AS218" s="15">
        <v>347249.33</v>
      </c>
      <c r="AT218" s="15">
        <v>353454</v>
      </c>
      <c r="AU218" s="15">
        <v>33551.46</v>
      </c>
      <c r="AV218" s="15">
        <v>13686.81</v>
      </c>
      <c r="AW218" s="15">
        <v>0</v>
      </c>
      <c r="AX218" s="15">
        <v>62993.23</v>
      </c>
      <c r="AY218" s="15">
        <v>0</v>
      </c>
      <c r="AZ218" s="15">
        <v>76680.039999999994</v>
      </c>
    </row>
    <row r="220" spans="1:52" x14ac:dyDescent="0.25">
      <c r="B220" s="10" t="s">
        <v>358</v>
      </c>
    </row>
    <row r="221" spans="1:52" x14ac:dyDescent="0.25">
      <c r="B221" s="4" t="s">
        <v>359</v>
      </c>
      <c r="C221" s="20" t="s">
        <v>360</v>
      </c>
      <c r="D221" s="2">
        <v>13656</v>
      </c>
      <c r="E221" s="2">
        <v>0</v>
      </c>
      <c r="F221" s="2">
        <v>0</v>
      </c>
      <c r="G221" s="2">
        <v>0</v>
      </c>
      <c r="H221" s="2">
        <v>6828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1016</v>
      </c>
      <c r="P221" s="2">
        <v>342</v>
      </c>
      <c r="Q221" s="2">
        <v>708.5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15722.5</v>
      </c>
      <c r="X221" s="2">
        <v>0</v>
      </c>
      <c r="Y221" s="2">
        <v>0</v>
      </c>
      <c r="Z221" s="2">
        <v>0</v>
      </c>
      <c r="AA221" s="2">
        <v>1838.9</v>
      </c>
      <c r="AB221" s="2">
        <v>1838.9</v>
      </c>
      <c r="AC221" s="2">
        <v>136.56</v>
      </c>
      <c r="AD221" s="2">
        <v>0</v>
      </c>
      <c r="AE221" s="2">
        <v>0</v>
      </c>
      <c r="AF221" s="2">
        <v>1570.44</v>
      </c>
      <c r="AG221" s="2">
        <v>2982</v>
      </c>
      <c r="AH221" s="2">
        <v>3964.02</v>
      </c>
      <c r="AI221" s="2">
        <v>0</v>
      </c>
      <c r="AJ221" s="2">
        <v>0</v>
      </c>
      <c r="AK221" s="2">
        <v>0</v>
      </c>
      <c r="AL221" s="2">
        <v>0.08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10492</v>
      </c>
      <c r="AT221" s="2">
        <v>5230.5</v>
      </c>
      <c r="AU221" s="2">
        <v>464.55</v>
      </c>
      <c r="AV221" s="2">
        <v>354.96</v>
      </c>
      <c r="AW221" s="2">
        <v>0</v>
      </c>
      <c r="AX221" s="2">
        <v>883.27</v>
      </c>
      <c r="AY221" s="2">
        <v>0</v>
      </c>
      <c r="AZ221" s="2">
        <v>1238.23</v>
      </c>
    </row>
    <row r="222" spans="1:52" x14ac:dyDescent="0.25">
      <c r="B222" s="4" t="s">
        <v>361</v>
      </c>
      <c r="C222" s="20" t="s">
        <v>362</v>
      </c>
      <c r="D222" s="2">
        <v>11279.1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200</v>
      </c>
      <c r="M222" s="2">
        <v>0</v>
      </c>
      <c r="N222" s="2">
        <v>0</v>
      </c>
      <c r="O222" s="2">
        <v>737</v>
      </c>
      <c r="P222" s="2">
        <v>455</v>
      </c>
      <c r="Q222" s="2">
        <v>566.79999999999995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13237.9</v>
      </c>
      <c r="X222" s="2">
        <v>0</v>
      </c>
      <c r="Y222" s="2">
        <v>945.16</v>
      </c>
      <c r="Z222" s="2">
        <v>0</v>
      </c>
      <c r="AA222" s="2">
        <v>1408.3</v>
      </c>
      <c r="AB222" s="2">
        <v>1408.3</v>
      </c>
      <c r="AC222" s="2">
        <v>112.8</v>
      </c>
      <c r="AD222" s="2">
        <v>0</v>
      </c>
      <c r="AE222" s="2">
        <v>672.79</v>
      </c>
      <c r="AF222" s="2">
        <v>1297.0999999999999</v>
      </c>
      <c r="AG222" s="2">
        <v>2994.1</v>
      </c>
      <c r="AH222" s="2">
        <v>0</v>
      </c>
      <c r="AI222" s="2">
        <v>0</v>
      </c>
      <c r="AJ222" s="2">
        <v>0</v>
      </c>
      <c r="AK222" s="2">
        <v>0</v>
      </c>
      <c r="AL222" s="45">
        <v>-0.09</v>
      </c>
      <c r="AM222" s="2">
        <v>0</v>
      </c>
      <c r="AN222" s="2">
        <v>0</v>
      </c>
      <c r="AO222" s="2">
        <v>1960.74</v>
      </c>
      <c r="AP222" s="2">
        <v>0</v>
      </c>
      <c r="AQ222" s="2">
        <v>0</v>
      </c>
      <c r="AR222" s="2">
        <v>0</v>
      </c>
      <c r="AS222" s="2">
        <v>9390.9</v>
      </c>
      <c r="AT222" s="2">
        <v>3847</v>
      </c>
      <c r="AU222" s="2">
        <v>843.16</v>
      </c>
      <c r="AV222" s="2">
        <v>307.81</v>
      </c>
      <c r="AW222" s="2">
        <v>0</v>
      </c>
      <c r="AX222" s="2">
        <v>1597.28</v>
      </c>
      <c r="AY222" s="2">
        <v>0</v>
      </c>
      <c r="AZ222" s="2">
        <v>1905.09</v>
      </c>
    </row>
    <row r="223" spans="1:52" x14ac:dyDescent="0.25">
      <c r="B223" s="4" t="s">
        <v>363</v>
      </c>
      <c r="C223" s="20" t="s">
        <v>364</v>
      </c>
      <c r="D223" s="2">
        <v>13656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1016</v>
      </c>
      <c r="P223" s="2">
        <v>684</v>
      </c>
      <c r="Q223" s="2">
        <v>566.79999999999995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15922.8</v>
      </c>
      <c r="X223" s="2">
        <v>0</v>
      </c>
      <c r="Y223" s="2">
        <v>868.41</v>
      </c>
      <c r="Z223" s="2">
        <v>0</v>
      </c>
      <c r="AA223" s="2">
        <v>1978.9</v>
      </c>
      <c r="AB223" s="2">
        <v>1978.9</v>
      </c>
      <c r="AC223" s="2">
        <v>136.56</v>
      </c>
      <c r="AD223" s="2">
        <v>0</v>
      </c>
      <c r="AE223" s="2">
        <v>0</v>
      </c>
      <c r="AF223" s="2">
        <v>1570.44</v>
      </c>
      <c r="AG223" s="2">
        <v>4000</v>
      </c>
      <c r="AH223" s="2">
        <v>0</v>
      </c>
      <c r="AI223" s="2">
        <v>0</v>
      </c>
      <c r="AJ223" s="2">
        <v>0</v>
      </c>
      <c r="AK223" s="2">
        <v>0</v>
      </c>
      <c r="AL223" s="45">
        <v>-0.01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8554.2999999999993</v>
      </c>
      <c r="AT223" s="2">
        <v>7368.5</v>
      </c>
      <c r="AU223" s="2">
        <v>925.88</v>
      </c>
      <c r="AV223" s="2">
        <v>365.85</v>
      </c>
      <c r="AW223" s="2">
        <v>0</v>
      </c>
      <c r="AX223" s="2">
        <v>1822.21</v>
      </c>
      <c r="AY223" s="2">
        <v>0</v>
      </c>
      <c r="AZ223" s="2">
        <v>2188.06</v>
      </c>
    </row>
    <row r="224" spans="1:52" x14ac:dyDescent="0.25">
      <c r="B224" s="4" t="s">
        <v>365</v>
      </c>
      <c r="C224" s="20" t="s">
        <v>366</v>
      </c>
      <c r="D224" s="2">
        <v>11279.1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737</v>
      </c>
      <c r="P224" s="2">
        <v>455</v>
      </c>
      <c r="Q224" s="2">
        <v>425.1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12896.2</v>
      </c>
      <c r="X224" s="2">
        <v>0</v>
      </c>
      <c r="Y224" s="2">
        <v>937.89</v>
      </c>
      <c r="Z224" s="2">
        <v>0</v>
      </c>
      <c r="AA224" s="2">
        <v>1343.06</v>
      </c>
      <c r="AB224" s="2">
        <v>1343.06</v>
      </c>
      <c r="AC224" s="2">
        <v>106.8</v>
      </c>
      <c r="AD224" s="2">
        <v>0</v>
      </c>
      <c r="AE224" s="2">
        <v>0</v>
      </c>
      <c r="AF224" s="2">
        <v>1297.0999999999999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45">
        <v>-0.15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3684.7</v>
      </c>
      <c r="AT224" s="2">
        <v>9211.5</v>
      </c>
      <c r="AU224" s="2">
        <v>762.11</v>
      </c>
      <c r="AV224" s="2">
        <v>250.92</v>
      </c>
      <c r="AW224" s="2">
        <v>0</v>
      </c>
      <c r="AX224" s="2">
        <v>1376.88</v>
      </c>
      <c r="AY224" s="2">
        <v>0</v>
      </c>
      <c r="AZ224" s="2">
        <v>1627.8</v>
      </c>
    </row>
    <row r="225" spans="2:52" x14ac:dyDescent="0.25">
      <c r="B225" s="4" t="s">
        <v>367</v>
      </c>
      <c r="C225" s="20" t="s">
        <v>368</v>
      </c>
      <c r="D225" s="2">
        <v>13656</v>
      </c>
      <c r="E225" s="2">
        <v>0</v>
      </c>
      <c r="F225" s="2">
        <v>0</v>
      </c>
      <c r="G225" s="2">
        <v>0</v>
      </c>
      <c r="H225" s="2">
        <v>0</v>
      </c>
      <c r="I225" s="2">
        <v>910.4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1016</v>
      </c>
      <c r="P225" s="2">
        <v>684</v>
      </c>
      <c r="Q225" s="2">
        <v>425.1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16691.5</v>
      </c>
      <c r="X225" s="2">
        <v>0</v>
      </c>
      <c r="Y225" s="2">
        <v>0</v>
      </c>
      <c r="Z225" s="2">
        <v>0</v>
      </c>
      <c r="AA225" s="2">
        <v>2052.87</v>
      </c>
      <c r="AB225" s="2">
        <v>2052.87</v>
      </c>
      <c r="AC225" s="2">
        <v>136.56</v>
      </c>
      <c r="AD225" s="45">
        <v>-974.32</v>
      </c>
      <c r="AE225" s="2">
        <v>0</v>
      </c>
      <c r="AF225" s="2">
        <v>1570.44</v>
      </c>
      <c r="AG225" s="2">
        <v>5596</v>
      </c>
      <c r="AH225" s="2">
        <v>0</v>
      </c>
      <c r="AI225" s="2">
        <v>0</v>
      </c>
      <c r="AJ225" s="2">
        <v>0</v>
      </c>
      <c r="AK225" s="2">
        <v>0</v>
      </c>
      <c r="AL225" s="45">
        <v>-0.03</v>
      </c>
      <c r="AM225" s="2">
        <v>0</v>
      </c>
      <c r="AN225" s="2">
        <v>0</v>
      </c>
      <c r="AO225" s="2">
        <v>828.48</v>
      </c>
      <c r="AP225" s="2">
        <v>0</v>
      </c>
      <c r="AQ225" s="2">
        <v>0</v>
      </c>
      <c r="AR225" s="2">
        <v>0</v>
      </c>
      <c r="AS225" s="2">
        <v>9210</v>
      </c>
      <c r="AT225" s="2">
        <v>7481.5</v>
      </c>
      <c r="AU225" s="2">
        <v>837.46</v>
      </c>
      <c r="AV225" s="2">
        <v>303.8</v>
      </c>
      <c r="AW225" s="2">
        <v>0</v>
      </c>
      <c r="AX225" s="2">
        <v>1581.79</v>
      </c>
      <c r="AY225" s="2">
        <v>0</v>
      </c>
      <c r="AZ225" s="2">
        <v>1885.59</v>
      </c>
    </row>
    <row r="226" spans="2:52" x14ac:dyDescent="0.25">
      <c r="B226" s="4" t="s">
        <v>369</v>
      </c>
      <c r="C226" s="20" t="s">
        <v>370</v>
      </c>
      <c r="D226" s="2">
        <v>11279.1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200</v>
      </c>
      <c r="M226" s="2">
        <v>0</v>
      </c>
      <c r="N226" s="2">
        <v>0</v>
      </c>
      <c r="O226" s="2">
        <v>737</v>
      </c>
      <c r="P226" s="2">
        <v>455</v>
      </c>
      <c r="Q226" s="2">
        <v>283.39999999999998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12954.5</v>
      </c>
      <c r="X226" s="2">
        <v>0</v>
      </c>
      <c r="Y226" s="2">
        <v>0</v>
      </c>
      <c r="Z226" s="2">
        <v>0</v>
      </c>
      <c r="AA226" s="2">
        <v>1353.52</v>
      </c>
      <c r="AB226" s="2">
        <v>1353.52</v>
      </c>
      <c r="AC226" s="2">
        <v>112.8</v>
      </c>
      <c r="AD226" s="45">
        <v>-658.84</v>
      </c>
      <c r="AE226" s="2">
        <v>0</v>
      </c>
      <c r="AF226" s="2">
        <v>1297.0999999999999</v>
      </c>
      <c r="AG226" s="2">
        <v>876</v>
      </c>
      <c r="AH226" s="2">
        <v>0</v>
      </c>
      <c r="AI226" s="2">
        <v>0</v>
      </c>
      <c r="AJ226" s="2">
        <v>0</v>
      </c>
      <c r="AK226" s="2">
        <v>4911</v>
      </c>
      <c r="AL226" s="2">
        <v>0.14000000000000001</v>
      </c>
      <c r="AM226" s="2">
        <v>0</v>
      </c>
      <c r="AN226" s="2">
        <v>0</v>
      </c>
      <c r="AO226" s="2">
        <v>2209.2800000000002</v>
      </c>
      <c r="AP226" s="2">
        <v>0</v>
      </c>
      <c r="AQ226" s="2">
        <v>0</v>
      </c>
      <c r="AR226" s="2">
        <v>0</v>
      </c>
      <c r="AS226" s="2">
        <v>10101</v>
      </c>
      <c r="AT226" s="2">
        <v>2853.5</v>
      </c>
      <c r="AU226" s="2">
        <v>762.11</v>
      </c>
      <c r="AV226" s="2">
        <v>250.92</v>
      </c>
      <c r="AW226" s="2">
        <v>0</v>
      </c>
      <c r="AX226" s="2">
        <v>1376.88</v>
      </c>
      <c r="AY226" s="2">
        <v>0</v>
      </c>
      <c r="AZ226" s="2">
        <v>1627.8</v>
      </c>
    </row>
    <row r="227" spans="2:52" x14ac:dyDescent="0.25">
      <c r="B227" s="4" t="s">
        <v>371</v>
      </c>
      <c r="C227" s="20" t="s">
        <v>372</v>
      </c>
      <c r="D227" s="2">
        <v>11279.1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200</v>
      </c>
      <c r="M227" s="2">
        <v>0</v>
      </c>
      <c r="N227" s="2">
        <v>0</v>
      </c>
      <c r="O227" s="2">
        <v>737</v>
      </c>
      <c r="P227" s="2">
        <v>455</v>
      </c>
      <c r="Q227" s="2">
        <v>283.39999999999998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12954.5</v>
      </c>
      <c r="X227" s="2">
        <v>0</v>
      </c>
      <c r="Y227" s="2">
        <v>943.25</v>
      </c>
      <c r="Z227" s="2">
        <v>0</v>
      </c>
      <c r="AA227" s="2">
        <v>1353.52</v>
      </c>
      <c r="AB227" s="2">
        <v>1353.52</v>
      </c>
      <c r="AC227" s="2">
        <v>112.78</v>
      </c>
      <c r="AD227" s="2">
        <v>0</v>
      </c>
      <c r="AE227" s="2">
        <v>0</v>
      </c>
      <c r="AF227" s="2">
        <v>1297.0999999999999</v>
      </c>
      <c r="AG227" s="2">
        <v>3400</v>
      </c>
      <c r="AH227" s="2">
        <v>0</v>
      </c>
      <c r="AI227" s="2">
        <v>0</v>
      </c>
      <c r="AJ227" s="2">
        <v>0</v>
      </c>
      <c r="AK227" s="2">
        <v>0</v>
      </c>
      <c r="AL227" s="45">
        <v>-0.19</v>
      </c>
      <c r="AM227" s="2">
        <v>0</v>
      </c>
      <c r="AN227" s="2">
        <v>0</v>
      </c>
      <c r="AO227" s="2">
        <v>482.54</v>
      </c>
      <c r="AP227" s="2">
        <v>0</v>
      </c>
      <c r="AQ227" s="2">
        <v>0</v>
      </c>
      <c r="AR227" s="2">
        <v>0</v>
      </c>
      <c r="AS227" s="2">
        <v>7589</v>
      </c>
      <c r="AT227" s="2">
        <v>5365.5</v>
      </c>
      <c r="AU227" s="2">
        <v>841.95</v>
      </c>
      <c r="AV227" s="2">
        <v>306.95</v>
      </c>
      <c r="AW227" s="2">
        <v>0</v>
      </c>
      <c r="AX227" s="2">
        <v>1593.98</v>
      </c>
      <c r="AY227" s="2">
        <v>0</v>
      </c>
      <c r="AZ227" s="2">
        <v>1900.93</v>
      </c>
    </row>
    <row r="228" spans="2:52" x14ac:dyDescent="0.25">
      <c r="B228" s="4" t="s">
        <v>373</v>
      </c>
      <c r="C228" s="20" t="s">
        <v>374</v>
      </c>
      <c r="D228" s="2">
        <v>13656</v>
      </c>
      <c r="E228" s="2">
        <v>0</v>
      </c>
      <c r="F228" s="2">
        <v>0</v>
      </c>
      <c r="G228" s="2">
        <v>0</v>
      </c>
      <c r="H228" s="2">
        <v>0</v>
      </c>
      <c r="I228" s="2">
        <v>910.4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1016</v>
      </c>
      <c r="P228" s="2">
        <v>684</v>
      </c>
      <c r="Q228" s="2">
        <v>283.39999999999998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16549.8</v>
      </c>
      <c r="X228" s="2">
        <v>0</v>
      </c>
      <c r="Y228" s="2">
        <v>918.74</v>
      </c>
      <c r="Z228" s="2">
        <v>0</v>
      </c>
      <c r="AA228" s="2">
        <v>2022.6</v>
      </c>
      <c r="AB228" s="2">
        <v>2022.6</v>
      </c>
      <c r="AC228" s="2">
        <v>136.56</v>
      </c>
      <c r="AD228" s="2">
        <v>0</v>
      </c>
      <c r="AE228" s="2">
        <v>0</v>
      </c>
      <c r="AF228" s="2">
        <v>1570.44</v>
      </c>
      <c r="AG228" s="2">
        <v>4874</v>
      </c>
      <c r="AH228" s="2">
        <v>0</v>
      </c>
      <c r="AI228" s="2">
        <v>0</v>
      </c>
      <c r="AJ228" s="2">
        <v>0</v>
      </c>
      <c r="AK228" s="2">
        <v>0</v>
      </c>
      <c r="AL228" s="45">
        <v>-0.04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9522.2999999999993</v>
      </c>
      <c r="AT228" s="2">
        <v>7027.5</v>
      </c>
      <c r="AU228" s="2">
        <v>912.89</v>
      </c>
      <c r="AV228" s="2">
        <v>356.74</v>
      </c>
      <c r="AW228" s="2">
        <v>0</v>
      </c>
      <c r="AX228" s="2">
        <v>1786.88</v>
      </c>
      <c r="AY228" s="2">
        <v>0</v>
      </c>
      <c r="AZ228" s="2">
        <v>2143.62</v>
      </c>
    </row>
    <row r="229" spans="2:52" x14ac:dyDescent="0.25">
      <c r="B229" s="4" t="s">
        <v>375</v>
      </c>
      <c r="C229" s="20" t="s">
        <v>376</v>
      </c>
      <c r="D229" s="2">
        <v>13645.88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1016</v>
      </c>
      <c r="P229" s="2">
        <v>684</v>
      </c>
      <c r="Q229" s="2">
        <v>283.39999999999998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15629.28</v>
      </c>
      <c r="X229" s="2">
        <v>0</v>
      </c>
      <c r="Y229" s="2">
        <v>908.7</v>
      </c>
      <c r="Z229" s="2">
        <v>0</v>
      </c>
      <c r="AA229" s="2">
        <v>1916.21</v>
      </c>
      <c r="AB229" s="2">
        <v>1916.21</v>
      </c>
      <c r="AC229" s="2">
        <v>136.56</v>
      </c>
      <c r="AD229" s="2">
        <v>0</v>
      </c>
      <c r="AE229" s="2">
        <v>0</v>
      </c>
      <c r="AF229" s="2">
        <v>1570.44</v>
      </c>
      <c r="AG229" s="2">
        <v>5072</v>
      </c>
      <c r="AH229" s="2">
        <v>0</v>
      </c>
      <c r="AI229" s="2">
        <v>0</v>
      </c>
      <c r="AJ229" s="2">
        <v>0</v>
      </c>
      <c r="AK229" s="2">
        <v>0</v>
      </c>
      <c r="AL229" s="45">
        <v>-0.13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9603.7800000000007</v>
      </c>
      <c r="AT229" s="2">
        <v>6025.5</v>
      </c>
      <c r="AU229" s="2">
        <v>837.46</v>
      </c>
      <c r="AV229" s="2">
        <v>303.8</v>
      </c>
      <c r="AW229" s="2">
        <v>0</v>
      </c>
      <c r="AX229" s="2">
        <v>1581.79</v>
      </c>
      <c r="AY229" s="2">
        <v>0</v>
      </c>
      <c r="AZ229" s="2">
        <v>1885.59</v>
      </c>
    </row>
    <row r="230" spans="2:52" x14ac:dyDescent="0.25">
      <c r="B230" s="4" t="s">
        <v>377</v>
      </c>
      <c r="C230" s="20" t="s">
        <v>378</v>
      </c>
      <c r="D230" s="2">
        <v>13656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1016</v>
      </c>
      <c r="P230" s="2">
        <v>684</v>
      </c>
      <c r="Q230" s="2">
        <v>283.39999999999998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15639.4</v>
      </c>
      <c r="X230" s="2">
        <v>0</v>
      </c>
      <c r="Y230" s="2">
        <v>918.78</v>
      </c>
      <c r="Z230" s="2">
        <v>0</v>
      </c>
      <c r="AA230" s="2">
        <v>1918.38</v>
      </c>
      <c r="AB230" s="2">
        <v>1918.38</v>
      </c>
      <c r="AC230" s="2">
        <v>136.56</v>
      </c>
      <c r="AD230" s="2">
        <v>0</v>
      </c>
      <c r="AE230" s="2">
        <v>0</v>
      </c>
      <c r="AF230" s="2">
        <v>1570.44</v>
      </c>
      <c r="AG230" s="2">
        <v>2600</v>
      </c>
      <c r="AH230" s="2">
        <v>0</v>
      </c>
      <c r="AI230" s="2">
        <v>0</v>
      </c>
      <c r="AJ230" s="2">
        <v>0</v>
      </c>
      <c r="AK230" s="2">
        <v>0</v>
      </c>
      <c r="AL230" s="45">
        <v>-0.26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7143.9</v>
      </c>
      <c r="AT230" s="2">
        <v>8495.5</v>
      </c>
      <c r="AU230" s="2">
        <v>837.46</v>
      </c>
      <c r="AV230" s="2">
        <v>303.8</v>
      </c>
      <c r="AW230" s="2">
        <v>0</v>
      </c>
      <c r="AX230" s="2">
        <v>1581.79</v>
      </c>
      <c r="AY230" s="2">
        <v>0</v>
      </c>
      <c r="AZ230" s="2">
        <v>1885.59</v>
      </c>
    </row>
    <row r="231" spans="2:52" x14ac:dyDescent="0.25">
      <c r="B231" s="4" t="s">
        <v>379</v>
      </c>
      <c r="C231" s="20" t="s">
        <v>380</v>
      </c>
      <c r="D231" s="2">
        <v>13656</v>
      </c>
      <c r="E231" s="2">
        <v>0</v>
      </c>
      <c r="F231" s="2">
        <v>270.58999999999997</v>
      </c>
      <c r="G231" s="2">
        <v>0</v>
      </c>
      <c r="H231" s="2">
        <v>0</v>
      </c>
      <c r="I231" s="2">
        <v>910.4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1016</v>
      </c>
      <c r="P231" s="2">
        <v>684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16536.990000000002</v>
      </c>
      <c r="X231" s="2">
        <v>0</v>
      </c>
      <c r="Y231" s="2">
        <v>921.59</v>
      </c>
      <c r="Z231" s="2">
        <v>0</v>
      </c>
      <c r="AA231" s="2">
        <v>1990.97</v>
      </c>
      <c r="AB231" s="2">
        <v>1990.97</v>
      </c>
      <c r="AC231" s="2">
        <v>136.56</v>
      </c>
      <c r="AD231" s="2">
        <v>0</v>
      </c>
      <c r="AE231" s="2">
        <v>0</v>
      </c>
      <c r="AF231" s="2">
        <v>1570.44</v>
      </c>
      <c r="AG231" s="2">
        <v>2804</v>
      </c>
      <c r="AH231" s="2">
        <v>0</v>
      </c>
      <c r="AI231" s="2">
        <v>0</v>
      </c>
      <c r="AJ231" s="2">
        <v>0</v>
      </c>
      <c r="AK231" s="2">
        <v>0</v>
      </c>
      <c r="AL231" s="45">
        <v>-7.0000000000000007E-2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7423.49</v>
      </c>
      <c r="AT231" s="2">
        <v>9113.5</v>
      </c>
      <c r="AU231" s="2">
        <v>837.46</v>
      </c>
      <c r="AV231" s="2">
        <v>303.8</v>
      </c>
      <c r="AW231" s="2">
        <v>0</v>
      </c>
      <c r="AX231" s="2">
        <v>1581.79</v>
      </c>
      <c r="AY231" s="2">
        <v>0</v>
      </c>
      <c r="AZ231" s="2">
        <v>1885.59</v>
      </c>
    </row>
    <row r="232" spans="2:52" x14ac:dyDescent="0.25">
      <c r="B232" s="4" t="s">
        <v>381</v>
      </c>
      <c r="C232" s="20" t="s">
        <v>382</v>
      </c>
      <c r="D232" s="2">
        <v>13656</v>
      </c>
      <c r="E232" s="2">
        <v>0</v>
      </c>
      <c r="F232" s="2">
        <v>1082.3699999999999</v>
      </c>
      <c r="G232" s="2">
        <v>0</v>
      </c>
      <c r="H232" s="2">
        <v>0</v>
      </c>
      <c r="I232" s="2">
        <v>910.4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1016</v>
      </c>
      <c r="P232" s="2">
        <v>684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17348.77</v>
      </c>
      <c r="X232" s="2">
        <v>0</v>
      </c>
      <c r="Y232" s="2">
        <v>918.52</v>
      </c>
      <c r="Z232" s="2">
        <v>0</v>
      </c>
      <c r="AA232" s="2">
        <v>2149.91</v>
      </c>
      <c r="AB232" s="2">
        <v>2149.91</v>
      </c>
      <c r="AC232" s="2">
        <v>136.56</v>
      </c>
      <c r="AD232" s="2">
        <v>0</v>
      </c>
      <c r="AE232" s="2">
        <v>0</v>
      </c>
      <c r="AF232" s="2">
        <v>1570.44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45">
        <v>-0.16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4775.2700000000004</v>
      </c>
      <c r="AT232" s="2">
        <v>12573.5</v>
      </c>
      <c r="AU232" s="2">
        <v>906.43</v>
      </c>
      <c r="AV232" s="2">
        <v>352.2</v>
      </c>
      <c r="AW232" s="2">
        <v>0</v>
      </c>
      <c r="AX232" s="2">
        <v>1769.33</v>
      </c>
      <c r="AY232" s="2">
        <v>0</v>
      </c>
      <c r="AZ232" s="2">
        <v>2121.5300000000002</v>
      </c>
    </row>
    <row r="233" spans="2:52" x14ac:dyDescent="0.25">
      <c r="B233" s="4" t="s">
        <v>383</v>
      </c>
      <c r="C233" s="20" t="s">
        <v>384</v>
      </c>
      <c r="D233" s="2">
        <v>13656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1016</v>
      </c>
      <c r="P233" s="2">
        <v>684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15356</v>
      </c>
      <c r="X233" s="2">
        <v>0</v>
      </c>
      <c r="Y233" s="2">
        <v>921.45</v>
      </c>
      <c r="Z233" s="2">
        <v>0</v>
      </c>
      <c r="AA233" s="2">
        <v>1857.84</v>
      </c>
      <c r="AB233" s="2">
        <v>1857.84</v>
      </c>
      <c r="AC233" s="2">
        <v>136.56</v>
      </c>
      <c r="AD233" s="2">
        <v>0</v>
      </c>
      <c r="AE233" s="2">
        <v>0</v>
      </c>
      <c r="AF233" s="2">
        <v>1570.44</v>
      </c>
      <c r="AG233" s="2">
        <v>850</v>
      </c>
      <c r="AH233" s="2">
        <v>0</v>
      </c>
      <c r="AI233" s="2">
        <v>0</v>
      </c>
      <c r="AJ233" s="2">
        <v>0</v>
      </c>
      <c r="AK233" s="2">
        <v>0</v>
      </c>
      <c r="AL233" s="2">
        <v>0.21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5336.5</v>
      </c>
      <c r="AT233" s="2">
        <v>10019.5</v>
      </c>
      <c r="AU233" s="2">
        <v>837.46</v>
      </c>
      <c r="AV233" s="2">
        <v>303.8</v>
      </c>
      <c r="AW233" s="2">
        <v>0</v>
      </c>
      <c r="AX233" s="2">
        <v>1581.79</v>
      </c>
      <c r="AY233" s="2">
        <v>0</v>
      </c>
      <c r="AZ233" s="2">
        <v>1885.59</v>
      </c>
    </row>
    <row r="234" spans="2:52" x14ac:dyDescent="0.25">
      <c r="B234" s="4" t="s">
        <v>385</v>
      </c>
      <c r="C234" s="20" t="s">
        <v>540</v>
      </c>
      <c r="D234" s="2">
        <v>13632.6</v>
      </c>
      <c r="E234" s="2">
        <v>0</v>
      </c>
      <c r="F234" s="2">
        <v>0</v>
      </c>
      <c r="G234" s="2">
        <v>0</v>
      </c>
      <c r="H234" s="2">
        <v>0</v>
      </c>
      <c r="I234" s="2">
        <v>910.4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1016</v>
      </c>
      <c r="P234" s="2">
        <v>684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16243</v>
      </c>
      <c r="X234" s="2">
        <v>0</v>
      </c>
      <c r="Y234" s="2">
        <v>908.18</v>
      </c>
      <c r="Z234" s="2">
        <v>0</v>
      </c>
      <c r="AA234" s="2">
        <v>1957.06</v>
      </c>
      <c r="AB234" s="2">
        <v>1957.06</v>
      </c>
      <c r="AC234" s="2">
        <v>136.56</v>
      </c>
      <c r="AD234" s="2">
        <v>0</v>
      </c>
      <c r="AE234" s="2">
        <v>0</v>
      </c>
      <c r="AF234" s="2">
        <v>1570.44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0.28000000000000003</v>
      </c>
      <c r="AM234" s="2">
        <v>0</v>
      </c>
      <c r="AN234" s="2">
        <v>0</v>
      </c>
      <c r="AO234" s="2">
        <v>1499.98</v>
      </c>
      <c r="AP234" s="2">
        <v>0</v>
      </c>
      <c r="AQ234" s="2">
        <v>0</v>
      </c>
      <c r="AR234" s="2">
        <v>0</v>
      </c>
      <c r="AS234" s="2">
        <v>6072.5</v>
      </c>
      <c r="AT234" s="2">
        <v>10170.5</v>
      </c>
      <c r="AU234" s="2">
        <v>906.43</v>
      </c>
      <c r="AV234" s="2">
        <v>352.2</v>
      </c>
      <c r="AW234" s="2">
        <v>0</v>
      </c>
      <c r="AX234" s="2">
        <v>1769.33</v>
      </c>
      <c r="AY234" s="2">
        <v>0</v>
      </c>
      <c r="AZ234" s="2">
        <v>2121.5300000000002</v>
      </c>
    </row>
    <row r="235" spans="2:52" x14ac:dyDescent="0.25">
      <c r="B235" s="4" t="s">
        <v>387</v>
      </c>
      <c r="C235" s="20" t="s">
        <v>388</v>
      </c>
      <c r="D235" s="2">
        <v>13056</v>
      </c>
      <c r="E235" s="2">
        <v>0</v>
      </c>
      <c r="F235" s="2">
        <v>0</v>
      </c>
      <c r="G235" s="2">
        <v>0</v>
      </c>
      <c r="H235" s="2">
        <v>0</v>
      </c>
      <c r="I235" s="2">
        <v>870.4</v>
      </c>
      <c r="J235" s="2">
        <v>0</v>
      </c>
      <c r="K235" s="2">
        <v>0</v>
      </c>
      <c r="L235" s="2">
        <v>0</v>
      </c>
      <c r="M235" s="2">
        <v>0</v>
      </c>
      <c r="N235" s="2">
        <v>435.2</v>
      </c>
      <c r="O235" s="2">
        <v>1016</v>
      </c>
      <c r="P235" s="2">
        <v>684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16061.6</v>
      </c>
      <c r="X235" s="2">
        <v>0</v>
      </c>
      <c r="Y235" s="2">
        <v>870.86</v>
      </c>
      <c r="Z235" s="2">
        <v>0</v>
      </c>
      <c r="AA235" s="2">
        <v>1918.32</v>
      </c>
      <c r="AB235" s="2">
        <v>1918.32</v>
      </c>
      <c r="AC235" s="2">
        <v>130.56</v>
      </c>
      <c r="AD235" s="2">
        <v>0</v>
      </c>
      <c r="AE235" s="2">
        <v>0</v>
      </c>
      <c r="AF235" s="2">
        <v>1501.44</v>
      </c>
      <c r="AG235" s="2">
        <v>2488</v>
      </c>
      <c r="AH235" s="2">
        <v>0</v>
      </c>
      <c r="AI235" s="2">
        <v>0</v>
      </c>
      <c r="AJ235" s="2">
        <v>0</v>
      </c>
      <c r="AK235" s="2">
        <v>0</v>
      </c>
      <c r="AL235" s="2">
        <v>0.32</v>
      </c>
      <c r="AM235" s="2">
        <v>0</v>
      </c>
      <c r="AN235" s="2">
        <v>0</v>
      </c>
      <c r="AO235" s="2">
        <v>2761.6</v>
      </c>
      <c r="AP235" s="2">
        <v>0</v>
      </c>
      <c r="AQ235" s="2">
        <v>0</v>
      </c>
      <c r="AR235" s="2">
        <v>0</v>
      </c>
      <c r="AS235" s="2">
        <v>9671.1</v>
      </c>
      <c r="AT235" s="2">
        <v>6390.5</v>
      </c>
      <c r="AU235" s="2">
        <v>818.44</v>
      </c>
      <c r="AV235" s="2">
        <v>290.45</v>
      </c>
      <c r="AW235" s="2">
        <v>0</v>
      </c>
      <c r="AX235" s="2">
        <v>1530.06</v>
      </c>
      <c r="AY235" s="2">
        <v>0</v>
      </c>
      <c r="AZ235" s="2">
        <v>1820.51</v>
      </c>
    </row>
    <row r="236" spans="2:52" x14ac:dyDescent="0.25">
      <c r="B236" s="4" t="s">
        <v>389</v>
      </c>
      <c r="C236" s="20" t="s">
        <v>390</v>
      </c>
      <c r="D236" s="2">
        <v>13656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1016</v>
      </c>
      <c r="P236" s="2">
        <v>684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15356</v>
      </c>
      <c r="X236" s="2">
        <v>0</v>
      </c>
      <c r="Y236" s="2">
        <v>0</v>
      </c>
      <c r="Z236" s="2">
        <v>0</v>
      </c>
      <c r="AA236" s="2">
        <v>1857.84</v>
      </c>
      <c r="AB236" s="2">
        <v>1857.84</v>
      </c>
      <c r="AC236" s="2">
        <v>0</v>
      </c>
      <c r="AD236" s="2">
        <v>0</v>
      </c>
      <c r="AE236" s="2">
        <v>0</v>
      </c>
      <c r="AF236" s="2">
        <v>1570.44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0.22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3428.5</v>
      </c>
      <c r="AT236" s="2">
        <v>11927.5</v>
      </c>
      <c r="AU236" s="2">
        <v>837.46</v>
      </c>
      <c r="AV236" s="2">
        <v>303.8</v>
      </c>
      <c r="AW236" s="2">
        <v>0</v>
      </c>
      <c r="AX236" s="2">
        <v>1581.79</v>
      </c>
      <c r="AY236" s="2">
        <v>0</v>
      </c>
      <c r="AZ236" s="2">
        <v>1885.59</v>
      </c>
    </row>
    <row r="237" spans="2:52" x14ac:dyDescent="0.25">
      <c r="B237" s="4" t="s">
        <v>391</v>
      </c>
      <c r="C237" s="20" t="s">
        <v>392</v>
      </c>
      <c r="D237" s="2">
        <v>13656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1016</v>
      </c>
      <c r="P237" s="2">
        <v>684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15356</v>
      </c>
      <c r="X237" s="2">
        <v>0</v>
      </c>
      <c r="Y237" s="2">
        <v>0</v>
      </c>
      <c r="Z237" s="2">
        <v>0</v>
      </c>
      <c r="AA237" s="2">
        <v>1857.84</v>
      </c>
      <c r="AB237" s="2">
        <v>1857.84</v>
      </c>
      <c r="AC237" s="2">
        <v>0</v>
      </c>
      <c r="AD237" s="2">
        <v>0</v>
      </c>
      <c r="AE237" s="2">
        <v>0</v>
      </c>
      <c r="AF237" s="2">
        <v>1570.44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0.22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3428.5</v>
      </c>
      <c r="AT237" s="2">
        <v>11927.5</v>
      </c>
      <c r="AU237" s="2">
        <v>837.45</v>
      </c>
      <c r="AV237" s="2">
        <v>303.8</v>
      </c>
      <c r="AW237" s="2">
        <v>0</v>
      </c>
      <c r="AX237" s="2">
        <v>1581.77</v>
      </c>
      <c r="AY237" s="2">
        <v>0</v>
      </c>
      <c r="AZ237" s="2">
        <v>1885.57</v>
      </c>
    </row>
    <row r="238" spans="2:52" x14ac:dyDescent="0.25">
      <c r="B238" s="4" t="s">
        <v>393</v>
      </c>
      <c r="C238" s="20" t="s">
        <v>394</v>
      </c>
      <c r="D238" s="2">
        <v>13656</v>
      </c>
      <c r="E238" s="2">
        <v>0</v>
      </c>
      <c r="F238" s="2">
        <v>0</v>
      </c>
      <c r="G238" s="2">
        <v>0</v>
      </c>
      <c r="H238" s="2">
        <v>0</v>
      </c>
      <c r="I238" s="2">
        <v>910.2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1016</v>
      </c>
      <c r="P238" s="2">
        <v>684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16266.2</v>
      </c>
      <c r="X238" s="2">
        <v>0</v>
      </c>
      <c r="Y238" s="2">
        <v>0</v>
      </c>
      <c r="Z238" s="2">
        <v>0</v>
      </c>
      <c r="AA238" s="2">
        <v>1962.02</v>
      </c>
      <c r="AB238" s="2">
        <v>1962.02</v>
      </c>
      <c r="AC238" s="2">
        <v>0</v>
      </c>
      <c r="AD238" s="2">
        <v>0</v>
      </c>
      <c r="AE238" s="2">
        <v>0</v>
      </c>
      <c r="AF238" s="2">
        <v>1570.44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45">
        <v>-0.26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3532.2</v>
      </c>
      <c r="AT238" s="2">
        <v>12734</v>
      </c>
      <c r="AU238" s="2">
        <v>837.45</v>
      </c>
      <c r="AV238" s="2">
        <v>303.8</v>
      </c>
      <c r="AW238" s="2">
        <v>0</v>
      </c>
      <c r="AX238" s="2">
        <v>1581.77</v>
      </c>
      <c r="AY238" s="2">
        <v>0</v>
      </c>
      <c r="AZ238" s="2">
        <v>1885.57</v>
      </c>
    </row>
    <row r="239" spans="2:52" x14ac:dyDescent="0.25">
      <c r="B239" s="4" t="s">
        <v>395</v>
      </c>
      <c r="C239" s="20" t="s">
        <v>396</v>
      </c>
      <c r="D239" s="2">
        <v>13648.41</v>
      </c>
      <c r="E239" s="2">
        <v>0</v>
      </c>
      <c r="F239" s="2">
        <v>270.58999999999997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1016</v>
      </c>
      <c r="P239" s="2">
        <v>456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15391</v>
      </c>
      <c r="X239" s="2">
        <v>0</v>
      </c>
      <c r="Y239" s="2">
        <v>0</v>
      </c>
      <c r="Z239" s="2">
        <v>0</v>
      </c>
      <c r="AA239" s="2">
        <v>1836.42</v>
      </c>
      <c r="AB239" s="2">
        <v>1836.42</v>
      </c>
      <c r="AC239" s="2">
        <v>0</v>
      </c>
      <c r="AD239" s="2">
        <v>0</v>
      </c>
      <c r="AE239" s="2">
        <v>0</v>
      </c>
      <c r="AF239" s="2">
        <v>1569.57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0.01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3406</v>
      </c>
      <c r="AT239" s="2">
        <v>11985</v>
      </c>
      <c r="AU239" s="2">
        <v>837.45</v>
      </c>
      <c r="AV239" s="2">
        <v>303.8</v>
      </c>
      <c r="AW239" s="2">
        <v>0</v>
      </c>
      <c r="AX239" s="2">
        <v>1581.77</v>
      </c>
      <c r="AY239" s="2">
        <v>0</v>
      </c>
      <c r="AZ239" s="2">
        <v>1885.57</v>
      </c>
    </row>
    <row r="240" spans="2:52" x14ac:dyDescent="0.25">
      <c r="B240" s="4" t="s">
        <v>397</v>
      </c>
      <c r="C240" s="20" t="s">
        <v>398</v>
      </c>
      <c r="D240" s="2">
        <v>13656</v>
      </c>
      <c r="E240" s="2">
        <v>0</v>
      </c>
      <c r="F240" s="2">
        <v>0</v>
      </c>
      <c r="G240" s="2">
        <v>0</v>
      </c>
      <c r="H240" s="2">
        <v>4552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1016</v>
      </c>
      <c r="P240" s="2">
        <v>478.8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15583.24</v>
      </c>
      <c r="X240" s="2">
        <v>0</v>
      </c>
      <c r="Y240" s="2">
        <v>0</v>
      </c>
      <c r="Z240" s="2">
        <v>0</v>
      </c>
      <c r="AA240" s="2">
        <v>1906.37</v>
      </c>
      <c r="AB240" s="2">
        <v>1906.37</v>
      </c>
      <c r="AC240" s="2">
        <v>0</v>
      </c>
      <c r="AD240" s="2">
        <v>0</v>
      </c>
      <c r="AE240" s="2">
        <v>0</v>
      </c>
      <c r="AF240" s="2">
        <v>1570.44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45">
        <v>-7.0000000000000007E-2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3476.74</v>
      </c>
      <c r="AT240" s="2">
        <v>12106.5</v>
      </c>
      <c r="AU240" s="2">
        <v>568.29</v>
      </c>
      <c r="AV240" s="2">
        <v>303.8</v>
      </c>
      <c r="AW240" s="2">
        <v>0</v>
      </c>
      <c r="AX240" s="2">
        <v>1073.3599999999999</v>
      </c>
      <c r="AY240" s="2">
        <v>0</v>
      </c>
      <c r="AZ240" s="2">
        <v>1377.16</v>
      </c>
    </row>
    <row r="241" spans="1:52" x14ac:dyDescent="0.25">
      <c r="B241" s="4" t="s">
        <v>399</v>
      </c>
      <c r="C241" s="20" t="s">
        <v>400</v>
      </c>
      <c r="D241" s="2">
        <v>13656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1016</v>
      </c>
      <c r="P241" s="2">
        <v>684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15356</v>
      </c>
      <c r="X241" s="2">
        <v>0</v>
      </c>
      <c r="Y241" s="2">
        <v>0</v>
      </c>
      <c r="Z241" s="2">
        <v>0</v>
      </c>
      <c r="AA241" s="2">
        <v>1857.84</v>
      </c>
      <c r="AB241" s="2">
        <v>1857.84</v>
      </c>
      <c r="AC241" s="2">
        <v>0</v>
      </c>
      <c r="AD241" s="2">
        <v>0</v>
      </c>
      <c r="AE241" s="2">
        <v>0</v>
      </c>
      <c r="AF241" s="2">
        <v>1570.44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0.22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3428.5</v>
      </c>
      <c r="AT241" s="2">
        <v>11927.5</v>
      </c>
      <c r="AU241" s="2">
        <v>837.45</v>
      </c>
      <c r="AV241" s="2">
        <v>303.8</v>
      </c>
      <c r="AW241" s="2">
        <v>0</v>
      </c>
      <c r="AX241" s="2">
        <v>1581.77</v>
      </c>
      <c r="AY241" s="2">
        <v>0</v>
      </c>
      <c r="AZ241" s="2">
        <v>1885.57</v>
      </c>
    </row>
    <row r="242" spans="1:52" x14ac:dyDescent="0.25">
      <c r="B242" s="4" t="s">
        <v>401</v>
      </c>
      <c r="C242" s="20" t="s">
        <v>402</v>
      </c>
      <c r="D242" s="2">
        <v>6828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508</v>
      </c>
      <c r="P242" s="2">
        <v>342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7678</v>
      </c>
      <c r="X242" s="2">
        <v>0</v>
      </c>
      <c r="Y242" s="2">
        <v>0</v>
      </c>
      <c r="Z242" s="2">
        <v>0</v>
      </c>
      <c r="AA242" s="2">
        <v>928.92</v>
      </c>
      <c r="AB242" s="2">
        <v>928.92</v>
      </c>
      <c r="AC242" s="2">
        <v>0</v>
      </c>
      <c r="AD242" s="2">
        <v>0</v>
      </c>
      <c r="AE242" s="2">
        <v>0</v>
      </c>
      <c r="AF242" s="2">
        <v>785.22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45">
        <v>-0.14000000000000001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1714</v>
      </c>
      <c r="AT242" s="2">
        <v>5964</v>
      </c>
      <c r="AU242" s="2">
        <v>388.82</v>
      </c>
      <c r="AV242" s="2">
        <v>141.05000000000001</v>
      </c>
      <c r="AW242" s="2">
        <v>0</v>
      </c>
      <c r="AX242" s="2">
        <v>734.4</v>
      </c>
      <c r="AY242" s="2">
        <v>0</v>
      </c>
      <c r="AZ242" s="2">
        <v>875.45</v>
      </c>
    </row>
    <row r="243" spans="1:52" x14ac:dyDescent="0.25">
      <c r="A243" s="26"/>
      <c r="B243" s="11" t="s">
        <v>538</v>
      </c>
      <c r="C243" s="26"/>
      <c r="D243" s="26" t="s">
        <v>39</v>
      </c>
      <c r="E243" s="26" t="s">
        <v>39</v>
      </c>
      <c r="F243" s="26" t="s">
        <v>39</v>
      </c>
      <c r="G243" s="26" t="s">
        <v>39</v>
      </c>
      <c r="H243" s="26" t="s">
        <v>39</v>
      </c>
      <c r="I243" s="26" t="s">
        <v>39</v>
      </c>
      <c r="J243" s="26" t="s">
        <v>39</v>
      </c>
      <c r="K243" s="26" t="s">
        <v>39</v>
      </c>
      <c r="L243" s="26" t="s">
        <v>39</v>
      </c>
      <c r="M243" s="26" t="s">
        <v>39</v>
      </c>
      <c r="N243" s="26" t="s">
        <v>39</v>
      </c>
      <c r="O243" s="26" t="s">
        <v>39</v>
      </c>
      <c r="P243" s="26" t="s">
        <v>39</v>
      </c>
      <c r="Q243" s="26" t="s">
        <v>39</v>
      </c>
      <c r="R243" s="26" t="s">
        <v>39</v>
      </c>
      <c r="S243" s="26" t="s">
        <v>39</v>
      </c>
      <c r="T243" s="26" t="s">
        <v>39</v>
      </c>
      <c r="U243" s="26" t="s">
        <v>39</v>
      </c>
      <c r="V243" s="26" t="s">
        <v>39</v>
      </c>
      <c r="W243" s="26" t="s">
        <v>39</v>
      </c>
      <c r="X243" s="26" t="s">
        <v>39</v>
      </c>
      <c r="Y243" s="26" t="s">
        <v>39</v>
      </c>
      <c r="Z243" s="26" t="s">
        <v>39</v>
      </c>
      <c r="AA243" s="26" t="s">
        <v>39</v>
      </c>
      <c r="AB243" s="26" t="s">
        <v>39</v>
      </c>
      <c r="AC243" s="26" t="s">
        <v>39</v>
      </c>
      <c r="AD243" s="26" t="s">
        <v>39</v>
      </c>
      <c r="AE243" s="26" t="s">
        <v>39</v>
      </c>
      <c r="AF243" s="26" t="s">
        <v>39</v>
      </c>
      <c r="AG243" s="26" t="s">
        <v>39</v>
      </c>
      <c r="AH243" s="26" t="s">
        <v>39</v>
      </c>
      <c r="AI243" s="26" t="s">
        <v>39</v>
      </c>
      <c r="AJ243" s="26" t="s">
        <v>39</v>
      </c>
      <c r="AK243" s="26" t="s">
        <v>39</v>
      </c>
      <c r="AL243" s="26" t="s">
        <v>39</v>
      </c>
      <c r="AM243" s="26" t="s">
        <v>39</v>
      </c>
      <c r="AN243" s="26" t="s">
        <v>39</v>
      </c>
      <c r="AO243" s="26" t="s">
        <v>39</v>
      </c>
      <c r="AP243" s="26" t="s">
        <v>39</v>
      </c>
      <c r="AQ243" s="26" t="s">
        <v>39</v>
      </c>
      <c r="AR243" s="26" t="s">
        <v>39</v>
      </c>
      <c r="AS243" s="26" t="s">
        <v>39</v>
      </c>
      <c r="AT243" s="26" t="s">
        <v>39</v>
      </c>
      <c r="AU243" s="26" t="s">
        <v>39</v>
      </c>
      <c r="AV243" s="26" t="s">
        <v>39</v>
      </c>
      <c r="AW243" s="26" t="s">
        <v>39</v>
      </c>
      <c r="AX243" s="26" t="s">
        <v>39</v>
      </c>
      <c r="AY243" s="26" t="s">
        <v>39</v>
      </c>
      <c r="AZ243" s="26" t="s">
        <v>39</v>
      </c>
    </row>
    <row r="244" spans="1:52" x14ac:dyDescent="0.25">
      <c r="D244" s="15"/>
      <c r="E244" s="15">
        <v>0</v>
      </c>
      <c r="F244" s="15">
        <v>1623.55</v>
      </c>
      <c r="G244" s="15">
        <v>0</v>
      </c>
      <c r="H244" s="15">
        <v>11380</v>
      </c>
      <c r="I244" s="15">
        <v>6332.6</v>
      </c>
      <c r="J244" s="15">
        <v>0</v>
      </c>
      <c r="K244" s="15">
        <v>0</v>
      </c>
      <c r="L244" s="15">
        <v>600</v>
      </c>
      <c r="M244" s="15">
        <v>0</v>
      </c>
      <c r="N244" s="15">
        <v>435.2</v>
      </c>
      <c r="O244" s="15">
        <v>20728</v>
      </c>
      <c r="P244" s="15">
        <v>13014.8</v>
      </c>
      <c r="Q244" s="15">
        <v>4109.3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330731.18</v>
      </c>
      <c r="X244" s="15">
        <v>0</v>
      </c>
      <c r="Y244" s="15">
        <v>10981.53</v>
      </c>
      <c r="Z244" s="15">
        <v>0</v>
      </c>
      <c r="AA244" s="15">
        <v>39267.61</v>
      </c>
      <c r="AB244" s="15">
        <v>39267.61</v>
      </c>
      <c r="AC244" s="15">
        <v>1941.34</v>
      </c>
      <c r="AD244" s="46">
        <v>-1633.16</v>
      </c>
      <c r="AE244" s="15">
        <v>672.79</v>
      </c>
      <c r="AF244" s="15">
        <v>32601.23</v>
      </c>
      <c r="AG244" s="15">
        <v>38536.1</v>
      </c>
      <c r="AH244" s="15">
        <v>3964.02</v>
      </c>
      <c r="AI244" s="15">
        <v>0</v>
      </c>
      <c r="AJ244" s="15">
        <v>0</v>
      </c>
      <c r="AK244" s="15">
        <v>4911</v>
      </c>
      <c r="AL244" s="15">
        <v>0.1</v>
      </c>
      <c r="AM244" s="15">
        <v>0</v>
      </c>
      <c r="AN244" s="15">
        <v>0</v>
      </c>
      <c r="AO244" s="15">
        <v>9742.6200000000008</v>
      </c>
      <c r="AP244" s="15">
        <v>0</v>
      </c>
      <c r="AQ244" s="15">
        <v>0</v>
      </c>
      <c r="AR244" s="15">
        <v>0</v>
      </c>
      <c r="AS244" s="15">
        <v>140985.18</v>
      </c>
      <c r="AT244" s="15">
        <v>189746</v>
      </c>
      <c r="AU244" s="15">
        <v>17475.62</v>
      </c>
      <c r="AV244" s="15">
        <v>6671.85</v>
      </c>
      <c r="AW244" s="15">
        <v>0</v>
      </c>
      <c r="AX244" s="15">
        <v>33131.68</v>
      </c>
      <c r="AY244" s="15">
        <v>0</v>
      </c>
      <c r="AZ244" s="15">
        <v>39803.53</v>
      </c>
    </row>
    <row r="246" spans="1:52" x14ac:dyDescent="0.25">
      <c r="B246" s="10" t="s">
        <v>407</v>
      </c>
    </row>
    <row r="247" spans="1:52" x14ac:dyDescent="0.25">
      <c r="B247" s="4" t="s">
        <v>514</v>
      </c>
      <c r="C247" s="20" t="s">
        <v>515</v>
      </c>
      <c r="D247" s="2">
        <v>11279.1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200</v>
      </c>
      <c r="M247" s="2">
        <v>0</v>
      </c>
      <c r="N247" s="2">
        <v>0</v>
      </c>
      <c r="O247" s="2">
        <v>737</v>
      </c>
      <c r="P247" s="2">
        <v>455</v>
      </c>
      <c r="Q247" s="2">
        <v>850.2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13521.3</v>
      </c>
      <c r="X247" s="2">
        <v>0</v>
      </c>
      <c r="Y247" s="2">
        <v>0</v>
      </c>
      <c r="Z247" s="2">
        <v>0</v>
      </c>
      <c r="AA247" s="2">
        <v>1465.94</v>
      </c>
      <c r="AB247" s="2">
        <v>1465.94</v>
      </c>
      <c r="AC247" s="2">
        <v>112.8</v>
      </c>
      <c r="AD247" s="45">
        <v>-577.29</v>
      </c>
      <c r="AE247" s="2">
        <v>0</v>
      </c>
      <c r="AF247" s="2">
        <v>1297.0999999999999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0.25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2298.8000000000002</v>
      </c>
      <c r="AT247" s="2">
        <v>11222.5</v>
      </c>
      <c r="AU247" s="2">
        <v>792.07</v>
      </c>
      <c r="AV247" s="2">
        <v>271.95</v>
      </c>
      <c r="AW247" s="2">
        <v>0</v>
      </c>
      <c r="AX247" s="2">
        <v>1458.35</v>
      </c>
      <c r="AY247" s="2">
        <v>0</v>
      </c>
      <c r="AZ247" s="2">
        <v>1730.3</v>
      </c>
    </row>
    <row r="248" spans="1:52" x14ac:dyDescent="0.25">
      <c r="B248" s="4" t="s">
        <v>408</v>
      </c>
      <c r="C248" s="20" t="s">
        <v>409</v>
      </c>
      <c r="D248" s="2">
        <v>13656</v>
      </c>
      <c r="E248" s="2">
        <v>0</v>
      </c>
      <c r="F248" s="2">
        <v>0</v>
      </c>
      <c r="G248" s="2">
        <v>0</v>
      </c>
      <c r="H248" s="2">
        <v>0</v>
      </c>
      <c r="I248" s="2">
        <v>910.4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1016</v>
      </c>
      <c r="P248" s="2">
        <v>684</v>
      </c>
      <c r="Q248" s="2">
        <v>708.5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16974.900000000001</v>
      </c>
      <c r="X248" s="2">
        <v>0</v>
      </c>
      <c r="Y248" s="2">
        <v>0</v>
      </c>
      <c r="Z248" s="2">
        <v>0</v>
      </c>
      <c r="AA248" s="2">
        <v>2113.4</v>
      </c>
      <c r="AB248" s="2">
        <v>2113.4</v>
      </c>
      <c r="AC248" s="2">
        <v>136.56</v>
      </c>
      <c r="AD248" s="2">
        <v>0</v>
      </c>
      <c r="AE248" s="2">
        <v>0</v>
      </c>
      <c r="AF248" s="2">
        <v>1570.44</v>
      </c>
      <c r="AG248" s="2">
        <v>0</v>
      </c>
      <c r="AH248" s="2">
        <v>6200.36</v>
      </c>
      <c r="AI248" s="2">
        <v>0</v>
      </c>
      <c r="AJ248" s="2">
        <v>0</v>
      </c>
      <c r="AK248" s="2">
        <v>0</v>
      </c>
      <c r="AL248" s="45">
        <v>-0.36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10020.4</v>
      </c>
      <c r="AT248" s="2">
        <v>6954.5</v>
      </c>
      <c r="AU248" s="2">
        <v>837.46</v>
      </c>
      <c r="AV248" s="2">
        <v>303.8</v>
      </c>
      <c r="AW248" s="2">
        <v>0</v>
      </c>
      <c r="AX248" s="2">
        <v>1581.79</v>
      </c>
      <c r="AY248" s="2">
        <v>0</v>
      </c>
      <c r="AZ248" s="2">
        <v>1885.59</v>
      </c>
    </row>
    <row r="249" spans="1:52" x14ac:dyDescent="0.25">
      <c r="B249" s="4" t="s">
        <v>410</v>
      </c>
      <c r="C249" s="20" t="s">
        <v>411</v>
      </c>
      <c r="D249" s="2">
        <v>11279.1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200</v>
      </c>
      <c r="M249" s="2">
        <v>0</v>
      </c>
      <c r="N249" s="2">
        <v>0</v>
      </c>
      <c r="O249" s="2">
        <v>737</v>
      </c>
      <c r="P249" s="2">
        <v>455</v>
      </c>
      <c r="Q249" s="2">
        <v>566.79999999999995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13237.9</v>
      </c>
      <c r="X249" s="2">
        <v>0</v>
      </c>
      <c r="Y249" s="2">
        <v>945.05</v>
      </c>
      <c r="Z249" s="2">
        <v>0</v>
      </c>
      <c r="AA249" s="2">
        <v>1408.3</v>
      </c>
      <c r="AB249" s="2">
        <v>1408.3</v>
      </c>
      <c r="AC249" s="2">
        <v>112.8</v>
      </c>
      <c r="AD249" s="2">
        <v>0</v>
      </c>
      <c r="AE249" s="2">
        <v>0</v>
      </c>
      <c r="AF249" s="2">
        <v>1297.0999999999999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0.15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3763.4</v>
      </c>
      <c r="AT249" s="2">
        <v>9474.5</v>
      </c>
      <c r="AU249" s="2">
        <v>762.11</v>
      </c>
      <c r="AV249" s="2">
        <v>250.92</v>
      </c>
      <c r="AW249" s="2">
        <v>0</v>
      </c>
      <c r="AX249" s="2">
        <v>1376.88</v>
      </c>
      <c r="AY249" s="2">
        <v>0</v>
      </c>
      <c r="AZ249" s="2">
        <v>1627.8</v>
      </c>
    </row>
    <row r="250" spans="1:52" x14ac:dyDescent="0.25">
      <c r="B250" s="4" t="s">
        <v>412</v>
      </c>
      <c r="C250" s="20" t="s">
        <v>413</v>
      </c>
      <c r="D250" s="2">
        <v>13656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1016</v>
      </c>
      <c r="P250" s="2">
        <v>684</v>
      </c>
      <c r="Q250" s="2">
        <v>566.79999999999995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15467.6</v>
      </c>
      <c r="X250" s="2">
        <v>0</v>
      </c>
      <c r="Y250" s="2">
        <v>904.21</v>
      </c>
      <c r="Z250" s="2">
        <v>0</v>
      </c>
      <c r="AA250" s="2">
        <v>1881.67</v>
      </c>
      <c r="AB250" s="2">
        <v>1881.67</v>
      </c>
      <c r="AC250" s="2">
        <v>136.56</v>
      </c>
      <c r="AD250" s="2">
        <v>0</v>
      </c>
      <c r="AE250" s="2">
        <v>0</v>
      </c>
      <c r="AF250" s="2">
        <v>1570.44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0.22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4493.1000000000004</v>
      </c>
      <c r="AT250" s="2">
        <v>10974.5</v>
      </c>
      <c r="AU250" s="2">
        <v>837.46</v>
      </c>
      <c r="AV250" s="2">
        <v>292.95</v>
      </c>
      <c r="AW250" s="2">
        <v>0</v>
      </c>
      <c r="AX250" s="2">
        <v>1555.2</v>
      </c>
      <c r="AY250" s="2">
        <v>0</v>
      </c>
      <c r="AZ250" s="2">
        <v>1848.15</v>
      </c>
    </row>
    <row r="251" spans="1:52" x14ac:dyDescent="0.25">
      <c r="B251" s="4" t="s">
        <v>414</v>
      </c>
      <c r="C251" s="20" t="s">
        <v>415</v>
      </c>
      <c r="D251" s="2">
        <v>13656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1016</v>
      </c>
      <c r="P251" s="2">
        <v>684</v>
      </c>
      <c r="Q251" s="2">
        <v>283.39999999999998</v>
      </c>
      <c r="R251" s="2">
        <v>0</v>
      </c>
      <c r="S251" s="2">
        <v>0</v>
      </c>
      <c r="T251" s="2">
        <v>0</v>
      </c>
      <c r="U251" s="2">
        <v>0</v>
      </c>
      <c r="V251" s="2">
        <v>0</v>
      </c>
      <c r="W251" s="2">
        <v>15630.55</v>
      </c>
      <c r="X251" s="2">
        <v>0</v>
      </c>
      <c r="Y251" s="2">
        <v>918.77</v>
      </c>
      <c r="Z251" s="2">
        <v>0</v>
      </c>
      <c r="AA251" s="2">
        <v>1916.49</v>
      </c>
      <c r="AB251" s="2">
        <v>1916.49</v>
      </c>
      <c r="AC251" s="2">
        <v>136.56</v>
      </c>
      <c r="AD251" s="2">
        <v>0</v>
      </c>
      <c r="AE251" s="2">
        <v>0</v>
      </c>
      <c r="AF251" s="2">
        <v>1570.44</v>
      </c>
      <c r="AG251" s="2">
        <v>4118</v>
      </c>
      <c r="AH251" s="2">
        <v>0</v>
      </c>
      <c r="AI251" s="2">
        <v>0</v>
      </c>
      <c r="AJ251" s="2">
        <v>0</v>
      </c>
      <c r="AK251" s="2">
        <v>0</v>
      </c>
      <c r="AL251" s="45">
        <v>-0.21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8660.0499999999993</v>
      </c>
      <c r="AT251" s="2">
        <v>6970.5</v>
      </c>
      <c r="AU251" s="2">
        <v>912.89</v>
      </c>
      <c r="AV251" s="2">
        <v>356.74</v>
      </c>
      <c r="AW251" s="2">
        <v>0</v>
      </c>
      <c r="AX251" s="2">
        <v>1786.88</v>
      </c>
      <c r="AY251" s="2">
        <v>0</v>
      </c>
      <c r="AZ251" s="2">
        <v>2143.62</v>
      </c>
    </row>
    <row r="252" spans="1:52" x14ac:dyDescent="0.25">
      <c r="B252" s="4" t="s">
        <v>416</v>
      </c>
      <c r="C252" s="20" t="s">
        <v>417</v>
      </c>
      <c r="D252" s="2">
        <v>11279.1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200</v>
      </c>
      <c r="M252" s="2">
        <v>0</v>
      </c>
      <c r="N252" s="2">
        <v>0</v>
      </c>
      <c r="O252" s="2">
        <v>737</v>
      </c>
      <c r="P252" s="2">
        <v>455</v>
      </c>
      <c r="Q252" s="2">
        <v>283.39999999999998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12954.5</v>
      </c>
      <c r="X252" s="2">
        <v>0</v>
      </c>
      <c r="Y252" s="2">
        <v>926.22</v>
      </c>
      <c r="Z252" s="2">
        <v>0</v>
      </c>
      <c r="AA252" s="2">
        <v>1353.52</v>
      </c>
      <c r="AB252" s="2">
        <v>1353.52</v>
      </c>
      <c r="AC252" s="2">
        <v>106.8</v>
      </c>
      <c r="AD252" s="2">
        <v>0</v>
      </c>
      <c r="AE252" s="2">
        <v>0</v>
      </c>
      <c r="AF252" s="2">
        <v>1297.0999999999999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45">
        <v>-0.14000000000000001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3683.5</v>
      </c>
      <c r="AT252" s="2">
        <v>9271</v>
      </c>
      <c r="AU252" s="2">
        <v>834.1</v>
      </c>
      <c r="AV252" s="2">
        <v>301.45</v>
      </c>
      <c r="AW252" s="2">
        <v>0</v>
      </c>
      <c r="AX252" s="2">
        <v>1572.63</v>
      </c>
      <c r="AY252" s="2">
        <v>0</v>
      </c>
      <c r="AZ252" s="2">
        <v>1874.08</v>
      </c>
    </row>
    <row r="253" spans="1:52" x14ac:dyDescent="0.25">
      <c r="B253" s="4" t="s">
        <v>418</v>
      </c>
      <c r="C253" s="20" t="s">
        <v>419</v>
      </c>
      <c r="D253" s="2">
        <v>13656</v>
      </c>
      <c r="E253" s="2">
        <v>0</v>
      </c>
      <c r="F253" s="2">
        <v>0</v>
      </c>
      <c r="G253" s="2">
        <v>0</v>
      </c>
      <c r="H253" s="2">
        <v>0</v>
      </c>
      <c r="I253" s="2">
        <v>910.4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1016</v>
      </c>
      <c r="P253" s="2">
        <v>684</v>
      </c>
      <c r="Q253" s="2">
        <v>283.39999999999998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16515.03</v>
      </c>
      <c r="X253" s="2">
        <v>0</v>
      </c>
      <c r="Y253" s="2">
        <v>768.31</v>
      </c>
      <c r="Z253" s="2">
        <v>0</v>
      </c>
      <c r="AA253" s="2">
        <v>2015.17</v>
      </c>
      <c r="AB253" s="2">
        <v>2015.17</v>
      </c>
      <c r="AC253" s="2">
        <v>136.56</v>
      </c>
      <c r="AD253" s="2">
        <v>0</v>
      </c>
      <c r="AE253" s="2">
        <v>0</v>
      </c>
      <c r="AF253" s="2">
        <v>1570.44</v>
      </c>
      <c r="AG253" s="2">
        <v>3678</v>
      </c>
      <c r="AH253" s="2">
        <v>0</v>
      </c>
      <c r="AI253" s="2">
        <v>0</v>
      </c>
      <c r="AJ253" s="2">
        <v>0</v>
      </c>
      <c r="AK253" s="2">
        <v>0</v>
      </c>
      <c r="AL253" s="2">
        <v>0.05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8168.53</v>
      </c>
      <c r="AT253" s="2">
        <v>8346.5</v>
      </c>
      <c r="AU253" s="2">
        <v>918.05</v>
      </c>
      <c r="AV253" s="2">
        <v>360.34</v>
      </c>
      <c r="AW253" s="2">
        <v>0</v>
      </c>
      <c r="AX253" s="2">
        <v>1800.9</v>
      </c>
      <c r="AY253" s="2">
        <v>0</v>
      </c>
      <c r="AZ253" s="2">
        <v>2161.2399999999998</v>
      </c>
    </row>
    <row r="254" spans="1:52" x14ac:dyDescent="0.25">
      <c r="B254" s="4" t="s">
        <v>420</v>
      </c>
      <c r="C254" s="20" t="s">
        <v>421</v>
      </c>
      <c r="D254" s="2">
        <v>13656</v>
      </c>
      <c r="E254" s="2">
        <v>0</v>
      </c>
      <c r="F254" s="2">
        <v>0</v>
      </c>
      <c r="G254" s="2">
        <v>0</v>
      </c>
      <c r="H254" s="2">
        <v>0</v>
      </c>
      <c r="I254" s="2">
        <v>910.4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1016</v>
      </c>
      <c r="P254" s="2">
        <v>684</v>
      </c>
      <c r="Q254" s="2">
        <v>283.39999999999998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16549.8</v>
      </c>
      <c r="X254" s="2">
        <v>0</v>
      </c>
      <c r="Y254" s="2">
        <v>0</v>
      </c>
      <c r="Z254" s="2">
        <v>0</v>
      </c>
      <c r="AA254" s="2">
        <v>2022.6</v>
      </c>
      <c r="AB254" s="2">
        <v>2022.6</v>
      </c>
      <c r="AC254" s="2">
        <v>136.56</v>
      </c>
      <c r="AD254" s="45">
        <v>-391.74</v>
      </c>
      <c r="AE254" s="2">
        <v>0</v>
      </c>
      <c r="AF254" s="2">
        <v>1570.44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45">
        <v>-0.06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3337.8</v>
      </c>
      <c r="AT254" s="2">
        <v>13212</v>
      </c>
      <c r="AU254" s="2">
        <v>837.46</v>
      </c>
      <c r="AV254" s="2">
        <v>303.8</v>
      </c>
      <c r="AW254" s="2">
        <v>0</v>
      </c>
      <c r="AX254" s="2">
        <v>1581.79</v>
      </c>
      <c r="AY254" s="2">
        <v>0</v>
      </c>
      <c r="AZ254" s="2">
        <v>1885.59</v>
      </c>
    </row>
    <row r="255" spans="1:52" x14ac:dyDescent="0.25">
      <c r="B255" s="4" t="s">
        <v>422</v>
      </c>
      <c r="C255" s="20" t="s">
        <v>423</v>
      </c>
      <c r="D255" s="2">
        <v>13656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1016</v>
      </c>
      <c r="P255" s="2">
        <v>684</v>
      </c>
      <c r="Q255" s="2">
        <v>283.39999999999998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15184.2</v>
      </c>
      <c r="X255" s="2">
        <v>0</v>
      </c>
      <c r="Y255" s="2">
        <v>901.63</v>
      </c>
      <c r="Z255" s="2">
        <v>0</v>
      </c>
      <c r="AA255" s="2">
        <v>1821.15</v>
      </c>
      <c r="AB255" s="2">
        <v>1821.15</v>
      </c>
      <c r="AC255" s="2">
        <v>136.56</v>
      </c>
      <c r="AD255" s="2">
        <v>0</v>
      </c>
      <c r="AE255" s="2">
        <v>0</v>
      </c>
      <c r="AF255" s="2">
        <v>1570.44</v>
      </c>
      <c r="AG255" s="2">
        <v>5080</v>
      </c>
      <c r="AH255" s="2">
        <v>0</v>
      </c>
      <c r="AI255" s="2">
        <v>0</v>
      </c>
      <c r="AJ255" s="2">
        <v>0</v>
      </c>
      <c r="AK255" s="2">
        <v>0</v>
      </c>
      <c r="AL255" s="45">
        <v>-0.14000000000000001</v>
      </c>
      <c r="AM255" s="2">
        <v>0</v>
      </c>
      <c r="AN255" s="2">
        <v>0</v>
      </c>
      <c r="AO255" s="2">
        <v>1402.06</v>
      </c>
      <c r="AP255" s="2">
        <v>0</v>
      </c>
      <c r="AQ255" s="2">
        <v>0</v>
      </c>
      <c r="AR255" s="2">
        <v>0</v>
      </c>
      <c r="AS255" s="2">
        <v>10911.7</v>
      </c>
      <c r="AT255" s="2">
        <v>4272.5</v>
      </c>
      <c r="AU255" s="2">
        <v>837.46</v>
      </c>
      <c r="AV255" s="2">
        <v>292.95</v>
      </c>
      <c r="AW255" s="2">
        <v>0</v>
      </c>
      <c r="AX255" s="2">
        <v>1555.2</v>
      </c>
      <c r="AY255" s="2">
        <v>0</v>
      </c>
      <c r="AZ255" s="2">
        <v>1848.15</v>
      </c>
    </row>
    <row r="256" spans="1:52" x14ac:dyDescent="0.25">
      <c r="B256" s="4" t="s">
        <v>424</v>
      </c>
      <c r="C256" s="20" t="s">
        <v>425</v>
      </c>
      <c r="D256" s="2">
        <v>11103.9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784</v>
      </c>
      <c r="P256" s="2">
        <v>499</v>
      </c>
      <c r="Q256" s="2">
        <v>283.39999999999998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12670.3</v>
      </c>
      <c r="X256" s="2">
        <v>0</v>
      </c>
      <c r="Y256" s="2">
        <v>981.41</v>
      </c>
      <c r="Z256" s="2">
        <v>0</v>
      </c>
      <c r="AA256" s="2">
        <v>1302.58</v>
      </c>
      <c r="AB256" s="2">
        <v>1302.58</v>
      </c>
      <c r="AC256" s="2">
        <v>0</v>
      </c>
      <c r="AD256" s="2">
        <v>0</v>
      </c>
      <c r="AE256" s="2">
        <v>0</v>
      </c>
      <c r="AF256" s="2">
        <v>1276.94</v>
      </c>
      <c r="AG256" s="2">
        <v>5210.8599999999997</v>
      </c>
      <c r="AH256" s="2">
        <v>0</v>
      </c>
      <c r="AI256" s="2">
        <v>0</v>
      </c>
      <c r="AJ256" s="2">
        <v>0</v>
      </c>
      <c r="AK256" s="2">
        <v>0</v>
      </c>
      <c r="AL256" s="2">
        <v>0.01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8771.7999999999993</v>
      </c>
      <c r="AT256" s="2">
        <v>3898.5</v>
      </c>
      <c r="AU256" s="2">
        <v>829.47</v>
      </c>
      <c r="AV256" s="2">
        <v>298.2</v>
      </c>
      <c r="AW256" s="2">
        <v>0</v>
      </c>
      <c r="AX256" s="2">
        <v>1560.04</v>
      </c>
      <c r="AY256" s="2">
        <v>0</v>
      </c>
      <c r="AZ256" s="2">
        <v>1858.24</v>
      </c>
    </row>
    <row r="257" spans="2:52" x14ac:dyDescent="0.25">
      <c r="B257" s="4" t="s">
        <v>426</v>
      </c>
      <c r="C257" s="20" t="s">
        <v>427</v>
      </c>
      <c r="D257" s="2">
        <v>13656</v>
      </c>
      <c r="E257" s="2">
        <v>0</v>
      </c>
      <c r="F257" s="2">
        <v>270.58999999999997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1016</v>
      </c>
      <c r="P257" s="2">
        <v>684</v>
      </c>
      <c r="Q257" s="2">
        <v>283.39999999999998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15909.99</v>
      </c>
      <c r="X257" s="2">
        <v>0</v>
      </c>
      <c r="Y257" s="2">
        <v>908.27</v>
      </c>
      <c r="Z257" s="2">
        <v>0</v>
      </c>
      <c r="AA257" s="2">
        <v>1947.27</v>
      </c>
      <c r="AB257" s="2">
        <v>1947.27</v>
      </c>
      <c r="AC257" s="2">
        <v>136.56</v>
      </c>
      <c r="AD257" s="2">
        <v>0</v>
      </c>
      <c r="AE257" s="2">
        <v>0</v>
      </c>
      <c r="AF257" s="2">
        <v>1570.44</v>
      </c>
      <c r="AG257" s="2">
        <v>4488</v>
      </c>
      <c r="AH257" s="2">
        <v>0</v>
      </c>
      <c r="AI257" s="2">
        <v>0</v>
      </c>
      <c r="AJ257" s="2">
        <v>0</v>
      </c>
      <c r="AK257" s="2">
        <v>0</v>
      </c>
      <c r="AL257" s="45">
        <v>-0.05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9050.49</v>
      </c>
      <c r="AT257" s="2">
        <v>6859.5</v>
      </c>
      <c r="AU257" s="2">
        <v>837.46</v>
      </c>
      <c r="AV257" s="2">
        <v>303.8</v>
      </c>
      <c r="AW257" s="2">
        <v>0</v>
      </c>
      <c r="AX257" s="2">
        <v>1581.79</v>
      </c>
      <c r="AY257" s="2">
        <v>0</v>
      </c>
      <c r="AZ257" s="2">
        <v>1885.59</v>
      </c>
    </row>
    <row r="258" spans="2:52" x14ac:dyDescent="0.25">
      <c r="B258" s="4" t="s">
        <v>428</v>
      </c>
      <c r="C258" s="20" t="s">
        <v>429</v>
      </c>
      <c r="D258" s="2">
        <v>13656</v>
      </c>
      <c r="E258" s="2">
        <v>0</v>
      </c>
      <c r="F258" s="2">
        <v>0</v>
      </c>
      <c r="G258" s="2">
        <v>0</v>
      </c>
      <c r="H258" s="2">
        <v>0</v>
      </c>
      <c r="I258" s="2">
        <v>910.4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1016</v>
      </c>
      <c r="P258" s="2">
        <v>684</v>
      </c>
      <c r="Q258" s="2">
        <v>283.39999999999998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16549.8</v>
      </c>
      <c r="X258" s="2">
        <v>0</v>
      </c>
      <c r="Y258" s="2">
        <v>918.95</v>
      </c>
      <c r="Z258" s="2">
        <v>0</v>
      </c>
      <c r="AA258" s="2">
        <v>2022.6</v>
      </c>
      <c r="AB258" s="2">
        <v>2022.6</v>
      </c>
      <c r="AC258" s="2">
        <v>136.56</v>
      </c>
      <c r="AD258" s="2">
        <v>0</v>
      </c>
      <c r="AE258" s="2">
        <v>0</v>
      </c>
      <c r="AF258" s="2">
        <v>1570.44</v>
      </c>
      <c r="AG258" s="2">
        <v>4222.68</v>
      </c>
      <c r="AH258" s="2">
        <v>0</v>
      </c>
      <c r="AI258" s="2">
        <v>0</v>
      </c>
      <c r="AJ258" s="2">
        <v>0</v>
      </c>
      <c r="AK258" s="2">
        <v>0</v>
      </c>
      <c r="AL258" s="2">
        <v>7.0000000000000007E-2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8871.2999999999993</v>
      </c>
      <c r="AT258" s="2">
        <v>7678.5</v>
      </c>
      <c r="AU258" s="2">
        <v>837.46</v>
      </c>
      <c r="AV258" s="2">
        <v>303.8</v>
      </c>
      <c r="AW258" s="2">
        <v>0</v>
      </c>
      <c r="AX258" s="2">
        <v>1581.79</v>
      </c>
      <c r="AY258" s="2">
        <v>0</v>
      </c>
      <c r="AZ258" s="2">
        <v>1885.59</v>
      </c>
    </row>
    <row r="259" spans="2:52" x14ac:dyDescent="0.25">
      <c r="B259" s="4" t="s">
        <v>430</v>
      </c>
      <c r="C259" s="20" t="s">
        <v>431</v>
      </c>
      <c r="D259" s="2">
        <v>13656</v>
      </c>
      <c r="E259" s="2">
        <v>0</v>
      </c>
      <c r="F259" s="2">
        <v>0</v>
      </c>
      <c r="G259" s="2">
        <v>0</v>
      </c>
      <c r="H259" s="2">
        <v>0</v>
      </c>
      <c r="I259" s="2">
        <v>910.4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1016</v>
      </c>
      <c r="P259" s="2">
        <v>684</v>
      </c>
      <c r="Q259" s="2">
        <v>283.39999999999998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16549.8</v>
      </c>
      <c r="X259" s="2">
        <v>0</v>
      </c>
      <c r="Y259" s="2">
        <v>897.1</v>
      </c>
      <c r="Z259" s="2">
        <v>0</v>
      </c>
      <c r="AA259" s="2">
        <v>2022.6</v>
      </c>
      <c r="AB259" s="2">
        <v>2022.6</v>
      </c>
      <c r="AC259" s="2">
        <v>136.56</v>
      </c>
      <c r="AD259" s="2">
        <v>0</v>
      </c>
      <c r="AE259" s="2">
        <v>0</v>
      </c>
      <c r="AF259" s="2">
        <v>1570.44</v>
      </c>
      <c r="AG259" s="2">
        <v>5854</v>
      </c>
      <c r="AH259" s="2">
        <v>0</v>
      </c>
      <c r="AI259" s="2">
        <v>0</v>
      </c>
      <c r="AJ259" s="2">
        <v>0</v>
      </c>
      <c r="AK259" s="2">
        <v>0</v>
      </c>
      <c r="AL259" s="2">
        <v>0.1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10480.799999999999</v>
      </c>
      <c r="AT259" s="2">
        <v>6069</v>
      </c>
      <c r="AU259" s="2">
        <v>910.62</v>
      </c>
      <c r="AV259" s="2">
        <v>355.15</v>
      </c>
      <c r="AW259" s="2">
        <v>0</v>
      </c>
      <c r="AX259" s="2">
        <v>1780.72</v>
      </c>
      <c r="AY259" s="2">
        <v>0</v>
      </c>
      <c r="AZ259" s="2">
        <v>2135.87</v>
      </c>
    </row>
    <row r="260" spans="2:52" x14ac:dyDescent="0.25">
      <c r="B260" s="4" t="s">
        <v>432</v>
      </c>
      <c r="C260" s="20" t="s">
        <v>433</v>
      </c>
      <c r="D260" s="2">
        <v>14286.9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400</v>
      </c>
      <c r="M260" s="2">
        <v>0</v>
      </c>
      <c r="N260" s="2">
        <v>0</v>
      </c>
      <c r="O260" s="2">
        <v>788</v>
      </c>
      <c r="P260" s="2">
        <v>468</v>
      </c>
      <c r="Q260" s="2">
        <v>283.39999999999998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16226.3</v>
      </c>
      <c r="X260" s="2">
        <v>0</v>
      </c>
      <c r="Y260" s="2">
        <v>1047.07</v>
      </c>
      <c r="Z260" s="2">
        <v>0</v>
      </c>
      <c r="AA260" s="2">
        <v>2043.74</v>
      </c>
      <c r="AB260" s="2">
        <v>2043.74</v>
      </c>
      <c r="AC260" s="2">
        <v>0</v>
      </c>
      <c r="AD260" s="2">
        <v>0</v>
      </c>
      <c r="AE260" s="2">
        <v>0</v>
      </c>
      <c r="AF260" s="2">
        <v>1643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0.27</v>
      </c>
      <c r="AM260" s="2">
        <v>0</v>
      </c>
      <c r="AN260" s="2">
        <v>0</v>
      </c>
      <c r="AO260" s="2">
        <v>1529.72</v>
      </c>
      <c r="AP260" s="2">
        <v>0</v>
      </c>
      <c r="AQ260" s="2">
        <v>0</v>
      </c>
      <c r="AR260" s="2">
        <v>0</v>
      </c>
      <c r="AS260" s="2">
        <v>6263.8</v>
      </c>
      <c r="AT260" s="2">
        <v>9962.5</v>
      </c>
      <c r="AU260" s="2">
        <v>857.46</v>
      </c>
      <c r="AV260" s="2">
        <v>317.83999999999997</v>
      </c>
      <c r="AW260" s="2">
        <v>0</v>
      </c>
      <c r="AX260" s="2">
        <v>1636.17</v>
      </c>
      <c r="AY260" s="2">
        <v>0</v>
      </c>
      <c r="AZ260" s="2">
        <v>1954.01</v>
      </c>
    </row>
    <row r="261" spans="2:52" x14ac:dyDescent="0.25">
      <c r="B261" s="4" t="s">
        <v>21</v>
      </c>
      <c r="C261" s="20" t="s">
        <v>22</v>
      </c>
      <c r="D261" s="2">
        <v>13656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455.2</v>
      </c>
      <c r="O261" s="2">
        <v>1016</v>
      </c>
      <c r="P261" s="2">
        <v>684</v>
      </c>
      <c r="Q261" s="2">
        <v>283.39999999999998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16094.6</v>
      </c>
      <c r="X261" s="2">
        <v>0</v>
      </c>
      <c r="Y261" s="2">
        <v>534.48</v>
      </c>
      <c r="Z261" s="2">
        <v>0</v>
      </c>
      <c r="AA261" s="2">
        <v>2015.61</v>
      </c>
      <c r="AB261" s="2">
        <v>2015.61</v>
      </c>
      <c r="AC261" s="2">
        <v>136.56</v>
      </c>
      <c r="AD261" s="2">
        <v>0</v>
      </c>
      <c r="AE261" s="2">
        <v>0</v>
      </c>
      <c r="AF261" s="2">
        <v>1570.44</v>
      </c>
      <c r="AG261" s="2">
        <v>4642</v>
      </c>
      <c r="AH261" s="2">
        <v>0</v>
      </c>
      <c r="AI261" s="2">
        <v>0</v>
      </c>
      <c r="AJ261" s="2">
        <v>0</v>
      </c>
      <c r="AK261" s="2">
        <v>0</v>
      </c>
      <c r="AL261" s="2">
        <v>0.01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8899.1</v>
      </c>
      <c r="AT261" s="2">
        <v>7195.5</v>
      </c>
      <c r="AU261" s="2">
        <v>908.21</v>
      </c>
      <c r="AV261" s="2">
        <v>353.45</v>
      </c>
      <c r="AW261" s="2">
        <v>0</v>
      </c>
      <c r="AX261" s="2">
        <v>1774.16</v>
      </c>
      <c r="AY261" s="2">
        <v>0</v>
      </c>
      <c r="AZ261" s="2">
        <v>2127.61</v>
      </c>
    </row>
    <row r="262" spans="2:52" x14ac:dyDescent="0.25">
      <c r="B262" s="4" t="s">
        <v>434</v>
      </c>
      <c r="C262" s="20" t="s">
        <v>435</v>
      </c>
      <c r="D262" s="2">
        <v>13656</v>
      </c>
      <c r="E262" s="2">
        <v>0</v>
      </c>
      <c r="F262" s="2">
        <v>0</v>
      </c>
      <c r="G262" s="2">
        <v>0</v>
      </c>
      <c r="H262" s="2">
        <v>4552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1016</v>
      </c>
      <c r="P262" s="2">
        <v>570</v>
      </c>
      <c r="Q262" s="2">
        <v>283.39999999999998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15525.4</v>
      </c>
      <c r="X262" s="2">
        <v>0</v>
      </c>
      <c r="Y262" s="2">
        <v>918.83</v>
      </c>
      <c r="Z262" s="2">
        <v>0</v>
      </c>
      <c r="AA262" s="2">
        <v>1894.03</v>
      </c>
      <c r="AB262" s="2">
        <v>1894.03</v>
      </c>
      <c r="AC262" s="2">
        <v>136.56</v>
      </c>
      <c r="AD262" s="2">
        <v>0</v>
      </c>
      <c r="AE262" s="2">
        <v>0</v>
      </c>
      <c r="AF262" s="2">
        <v>1570.44</v>
      </c>
      <c r="AG262" s="2">
        <v>3123.86</v>
      </c>
      <c r="AH262" s="2">
        <v>0</v>
      </c>
      <c r="AI262" s="2">
        <v>0</v>
      </c>
      <c r="AJ262" s="2">
        <v>0</v>
      </c>
      <c r="AK262" s="2">
        <v>0</v>
      </c>
      <c r="AL262" s="45">
        <v>-0.32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7643.4</v>
      </c>
      <c r="AT262" s="2">
        <v>7882</v>
      </c>
      <c r="AU262" s="2">
        <v>538.37</v>
      </c>
      <c r="AV262" s="2">
        <v>303.8</v>
      </c>
      <c r="AW262" s="2">
        <v>0</v>
      </c>
      <c r="AX262" s="2">
        <v>1016.87</v>
      </c>
      <c r="AY262" s="2">
        <v>0</v>
      </c>
      <c r="AZ262" s="2">
        <v>1320.67</v>
      </c>
    </row>
    <row r="263" spans="2:52" x14ac:dyDescent="0.25">
      <c r="B263" s="4" t="s">
        <v>436</v>
      </c>
      <c r="C263" s="20" t="s">
        <v>437</v>
      </c>
      <c r="D263" s="2">
        <v>13656</v>
      </c>
      <c r="E263" s="2">
        <v>0</v>
      </c>
      <c r="F263" s="2">
        <v>0</v>
      </c>
      <c r="G263" s="2">
        <v>0</v>
      </c>
      <c r="H263" s="2">
        <v>6828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1016</v>
      </c>
      <c r="P263" s="2">
        <v>342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15014</v>
      </c>
      <c r="X263" s="2">
        <v>0</v>
      </c>
      <c r="Y263" s="2">
        <v>908.44</v>
      </c>
      <c r="Z263" s="2">
        <v>0</v>
      </c>
      <c r="AA263" s="2">
        <v>1784.79</v>
      </c>
      <c r="AB263" s="2">
        <v>1784.79</v>
      </c>
      <c r="AC263" s="2">
        <v>136.56</v>
      </c>
      <c r="AD263" s="2">
        <v>0</v>
      </c>
      <c r="AE263" s="2">
        <v>0</v>
      </c>
      <c r="AF263" s="2">
        <v>1570.44</v>
      </c>
      <c r="AG263" s="2">
        <v>5854</v>
      </c>
      <c r="AH263" s="2">
        <v>0</v>
      </c>
      <c r="AI263" s="2">
        <v>0</v>
      </c>
      <c r="AJ263" s="2">
        <v>0</v>
      </c>
      <c r="AK263" s="2">
        <v>0</v>
      </c>
      <c r="AL263" s="2">
        <v>0.27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10254.5</v>
      </c>
      <c r="AT263" s="2">
        <v>4759.5</v>
      </c>
      <c r="AU263" s="2">
        <v>485.59</v>
      </c>
      <c r="AV263" s="2">
        <v>352.2</v>
      </c>
      <c r="AW263" s="2">
        <v>0</v>
      </c>
      <c r="AX263" s="2">
        <v>947.86</v>
      </c>
      <c r="AY263" s="2">
        <v>0</v>
      </c>
      <c r="AZ263" s="2">
        <v>1300.06</v>
      </c>
    </row>
    <row r="264" spans="2:52" x14ac:dyDescent="0.25">
      <c r="B264" s="4" t="s">
        <v>568</v>
      </c>
      <c r="C264" s="20" t="s">
        <v>569</v>
      </c>
      <c r="D264" s="2">
        <v>13656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1046</v>
      </c>
      <c r="P264" s="2">
        <v>666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16198.24</v>
      </c>
      <c r="X264" s="2">
        <v>0</v>
      </c>
      <c r="Y264" s="2">
        <v>1058.31</v>
      </c>
      <c r="Z264" s="2">
        <v>0</v>
      </c>
      <c r="AA264" s="2">
        <v>2037.74</v>
      </c>
      <c r="AB264" s="2">
        <v>2037.74</v>
      </c>
      <c r="AC264" s="2">
        <v>0</v>
      </c>
      <c r="AD264" s="2">
        <v>0</v>
      </c>
      <c r="AE264" s="2">
        <v>0</v>
      </c>
      <c r="AF264" s="2">
        <v>1679.56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45">
        <v>-0.37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4775.24</v>
      </c>
      <c r="AT264" s="2">
        <v>11423</v>
      </c>
      <c r="AU264" s="2">
        <v>867.54</v>
      </c>
      <c r="AV264" s="2">
        <v>324.91000000000003</v>
      </c>
      <c r="AW264" s="2">
        <v>0</v>
      </c>
      <c r="AX264" s="2">
        <v>1663.57</v>
      </c>
      <c r="AY264" s="2">
        <v>0</v>
      </c>
      <c r="AZ264" s="2">
        <v>1988.48</v>
      </c>
    </row>
    <row r="265" spans="2:52" x14ac:dyDescent="0.25">
      <c r="B265" s="4" t="s">
        <v>440</v>
      </c>
      <c r="C265" s="20" t="s">
        <v>441</v>
      </c>
      <c r="D265" s="2">
        <v>13656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1016</v>
      </c>
      <c r="P265" s="2">
        <v>684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15285.82</v>
      </c>
      <c r="X265" s="2">
        <v>0</v>
      </c>
      <c r="Y265" s="2">
        <v>355.35</v>
      </c>
      <c r="Z265" s="2">
        <v>0</v>
      </c>
      <c r="AA265" s="2">
        <v>1842.85</v>
      </c>
      <c r="AB265" s="2">
        <v>1842.85</v>
      </c>
      <c r="AC265" s="2">
        <v>136.56</v>
      </c>
      <c r="AD265" s="2">
        <v>0</v>
      </c>
      <c r="AE265" s="2">
        <v>0</v>
      </c>
      <c r="AF265" s="2">
        <v>1570.44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0.12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3905.32</v>
      </c>
      <c r="AT265" s="2">
        <v>11380.5</v>
      </c>
      <c r="AU265" s="2">
        <v>837.46</v>
      </c>
      <c r="AV265" s="2">
        <v>303.8</v>
      </c>
      <c r="AW265" s="2">
        <v>0</v>
      </c>
      <c r="AX265" s="2">
        <v>1581.79</v>
      </c>
      <c r="AY265" s="2">
        <v>0</v>
      </c>
      <c r="AZ265" s="2">
        <v>1885.59</v>
      </c>
    </row>
    <row r="266" spans="2:52" x14ac:dyDescent="0.25">
      <c r="B266" s="4" t="s">
        <v>442</v>
      </c>
      <c r="C266" s="20" t="s">
        <v>443</v>
      </c>
      <c r="D266" s="2">
        <v>13656</v>
      </c>
      <c r="E266" s="2">
        <v>0</v>
      </c>
      <c r="F266" s="2">
        <v>0</v>
      </c>
      <c r="G266" s="2">
        <v>0</v>
      </c>
      <c r="H266" s="2">
        <v>0</v>
      </c>
      <c r="I266" s="2">
        <v>910.4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1016</v>
      </c>
      <c r="P266" s="2">
        <v>684</v>
      </c>
      <c r="Q266" s="2">
        <v>0</v>
      </c>
      <c r="R266" s="2">
        <v>0</v>
      </c>
      <c r="S266" s="2">
        <v>0</v>
      </c>
      <c r="T266" s="2">
        <v>0</v>
      </c>
      <c r="U266" s="2">
        <v>0</v>
      </c>
      <c r="V266" s="2">
        <v>0</v>
      </c>
      <c r="W266" s="2">
        <v>16266.4</v>
      </c>
      <c r="X266" s="2">
        <v>0</v>
      </c>
      <c r="Y266" s="2">
        <v>910.94</v>
      </c>
      <c r="Z266" s="2">
        <v>0</v>
      </c>
      <c r="AA266" s="2">
        <v>1962.07</v>
      </c>
      <c r="AB266" s="2">
        <v>1962.07</v>
      </c>
      <c r="AC266" s="2">
        <v>136.56</v>
      </c>
      <c r="AD266" s="2">
        <v>0</v>
      </c>
      <c r="AE266" s="2">
        <v>0</v>
      </c>
      <c r="AF266" s="2">
        <v>1570.44</v>
      </c>
      <c r="AG266" s="2">
        <v>0</v>
      </c>
      <c r="AH266" s="2">
        <v>0</v>
      </c>
      <c r="AI266" s="2">
        <v>0</v>
      </c>
      <c r="AJ266" s="2">
        <v>0</v>
      </c>
      <c r="AK266" s="2">
        <v>0</v>
      </c>
      <c r="AL266" s="45">
        <v>-0.11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4579.8999999999996</v>
      </c>
      <c r="AT266" s="2">
        <v>11686.5</v>
      </c>
      <c r="AU266" s="2">
        <v>906.43</v>
      </c>
      <c r="AV266" s="2">
        <v>352.2</v>
      </c>
      <c r="AW266" s="2">
        <v>0</v>
      </c>
      <c r="AX266" s="2">
        <v>1769.33</v>
      </c>
      <c r="AY266" s="2">
        <v>0</v>
      </c>
      <c r="AZ266" s="2">
        <v>2121.5300000000002</v>
      </c>
    </row>
    <row r="267" spans="2:52" x14ac:dyDescent="0.25">
      <c r="B267" s="4" t="s">
        <v>444</v>
      </c>
      <c r="C267" s="20" t="s">
        <v>445</v>
      </c>
      <c r="D267" s="2">
        <v>13656</v>
      </c>
      <c r="E267" s="2">
        <v>0</v>
      </c>
      <c r="F267" s="2">
        <v>0</v>
      </c>
      <c r="G267" s="2">
        <v>0</v>
      </c>
      <c r="H267" s="2">
        <v>0</v>
      </c>
      <c r="I267" s="2">
        <v>910.4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1016</v>
      </c>
      <c r="P267" s="2">
        <v>684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16246.17</v>
      </c>
      <c r="X267" s="2">
        <v>0</v>
      </c>
      <c r="Y267" s="2">
        <v>911.25</v>
      </c>
      <c r="Z267" s="2">
        <v>0</v>
      </c>
      <c r="AA267" s="2">
        <v>1957.74</v>
      </c>
      <c r="AB267" s="2">
        <v>1957.74</v>
      </c>
      <c r="AC267" s="2">
        <v>136.56</v>
      </c>
      <c r="AD267" s="2">
        <v>0</v>
      </c>
      <c r="AE267" s="2">
        <v>0</v>
      </c>
      <c r="AF267" s="2">
        <v>1570.44</v>
      </c>
      <c r="AG267" s="2">
        <v>1556</v>
      </c>
      <c r="AH267" s="2">
        <v>0</v>
      </c>
      <c r="AI267" s="2">
        <v>0</v>
      </c>
      <c r="AJ267" s="2">
        <v>0</v>
      </c>
      <c r="AK267" s="2">
        <v>0</v>
      </c>
      <c r="AL267" s="45">
        <v>-0.3</v>
      </c>
      <c r="AM267" s="2">
        <v>0</v>
      </c>
      <c r="AN267" s="2">
        <v>0</v>
      </c>
      <c r="AO267" s="2">
        <v>1055.98</v>
      </c>
      <c r="AP267" s="2">
        <v>0</v>
      </c>
      <c r="AQ267" s="2">
        <v>0</v>
      </c>
      <c r="AR267" s="2">
        <v>0</v>
      </c>
      <c r="AS267" s="2">
        <v>7187.67</v>
      </c>
      <c r="AT267" s="2">
        <v>9058.5</v>
      </c>
      <c r="AU267" s="2">
        <v>906.43</v>
      </c>
      <c r="AV267" s="2">
        <v>352.2</v>
      </c>
      <c r="AW267" s="2">
        <v>0</v>
      </c>
      <c r="AX267" s="2">
        <v>1769.33</v>
      </c>
      <c r="AY267" s="2">
        <v>0</v>
      </c>
      <c r="AZ267" s="2">
        <v>2121.5300000000002</v>
      </c>
    </row>
    <row r="268" spans="2:52" x14ac:dyDescent="0.25">
      <c r="B268" s="4" t="s">
        <v>516</v>
      </c>
      <c r="C268" s="20" t="s">
        <v>517</v>
      </c>
      <c r="D268" s="2">
        <v>13656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1016</v>
      </c>
      <c r="P268" s="2">
        <v>684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15356</v>
      </c>
      <c r="X268" s="2">
        <v>0</v>
      </c>
      <c r="Y268" s="2">
        <v>0</v>
      </c>
      <c r="Z268" s="2">
        <v>0</v>
      </c>
      <c r="AA268" s="2">
        <v>1857.84</v>
      </c>
      <c r="AB268" s="2">
        <v>1857.84</v>
      </c>
      <c r="AC268" s="2">
        <v>0</v>
      </c>
      <c r="AD268" s="45">
        <v>-928.92</v>
      </c>
      <c r="AE268" s="2">
        <v>0</v>
      </c>
      <c r="AF268" s="2">
        <v>1570.44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0.14000000000000001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2499.5</v>
      </c>
      <c r="AT268" s="2">
        <v>12856.5</v>
      </c>
      <c r="AU268" s="2">
        <v>837.46</v>
      </c>
      <c r="AV268" s="2">
        <v>303.8</v>
      </c>
      <c r="AW268" s="2">
        <v>0</v>
      </c>
      <c r="AX268" s="2">
        <v>1581.79</v>
      </c>
      <c r="AY268" s="2">
        <v>0</v>
      </c>
      <c r="AZ268" s="2">
        <v>1885.59</v>
      </c>
    </row>
    <row r="269" spans="2:52" x14ac:dyDescent="0.25">
      <c r="B269" s="4" t="s">
        <v>446</v>
      </c>
      <c r="C269" s="20" t="s">
        <v>447</v>
      </c>
      <c r="D269" s="2">
        <v>11279.1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1016</v>
      </c>
      <c r="P269" s="2">
        <v>684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15356</v>
      </c>
      <c r="X269" s="2">
        <v>0</v>
      </c>
      <c r="Y269" s="2">
        <v>717.1</v>
      </c>
      <c r="Z269" s="2">
        <v>0</v>
      </c>
      <c r="AA269" s="2">
        <v>1857.84</v>
      </c>
      <c r="AB269" s="2">
        <v>1857.84</v>
      </c>
      <c r="AC269" s="2">
        <v>0</v>
      </c>
      <c r="AD269" s="2">
        <v>0</v>
      </c>
      <c r="AE269" s="2">
        <v>0</v>
      </c>
      <c r="AF269" s="2">
        <v>1570.44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0.12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4145.5</v>
      </c>
      <c r="AT269" s="2">
        <v>11210.5</v>
      </c>
      <c r="AU269" s="2">
        <v>837.46</v>
      </c>
      <c r="AV269" s="2">
        <v>303.8</v>
      </c>
      <c r="AW269" s="2">
        <v>0</v>
      </c>
      <c r="AX269" s="2">
        <v>1581.79</v>
      </c>
      <c r="AY269" s="2">
        <v>0</v>
      </c>
      <c r="AZ269" s="2">
        <v>1885.59</v>
      </c>
    </row>
    <row r="270" spans="2:52" x14ac:dyDescent="0.25">
      <c r="B270" s="4" t="s">
        <v>448</v>
      </c>
      <c r="C270" s="20" t="s">
        <v>449</v>
      </c>
      <c r="D270" s="2">
        <v>13656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200</v>
      </c>
      <c r="M270" s="2">
        <v>0</v>
      </c>
      <c r="N270" s="2">
        <v>0</v>
      </c>
      <c r="O270" s="2">
        <v>737</v>
      </c>
      <c r="P270" s="2">
        <v>455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12671.1</v>
      </c>
      <c r="X270" s="2">
        <v>0</v>
      </c>
      <c r="Y270" s="2">
        <v>0</v>
      </c>
      <c r="Z270" s="2">
        <v>0</v>
      </c>
      <c r="AA270" s="2">
        <v>1302.72</v>
      </c>
      <c r="AB270" s="2">
        <v>1302.72</v>
      </c>
      <c r="AC270" s="2">
        <v>0</v>
      </c>
      <c r="AD270" s="2">
        <v>0</v>
      </c>
      <c r="AE270" s="2">
        <v>0</v>
      </c>
      <c r="AF270" s="2">
        <v>1297.0999999999999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0.28000000000000003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2600.1</v>
      </c>
      <c r="AT270" s="2">
        <v>10071</v>
      </c>
      <c r="AU270" s="2">
        <v>762.11</v>
      </c>
      <c r="AV270" s="2">
        <v>250.92</v>
      </c>
      <c r="AW270" s="2">
        <v>0</v>
      </c>
      <c r="AX270" s="2">
        <v>1376.88</v>
      </c>
      <c r="AY270" s="2">
        <v>0</v>
      </c>
      <c r="AZ270" s="2">
        <v>1627.8</v>
      </c>
    </row>
    <row r="271" spans="2:52" x14ac:dyDescent="0.25">
      <c r="B271" s="4" t="s">
        <v>450</v>
      </c>
      <c r="C271" s="20" t="s">
        <v>451</v>
      </c>
      <c r="D271" s="2">
        <v>13656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1016</v>
      </c>
      <c r="P271" s="2">
        <v>684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15356</v>
      </c>
      <c r="X271" s="2">
        <v>0</v>
      </c>
      <c r="Y271" s="2">
        <v>0</v>
      </c>
      <c r="Z271" s="2">
        <v>0</v>
      </c>
      <c r="AA271" s="2">
        <v>1857.84</v>
      </c>
      <c r="AB271" s="2">
        <v>1857.84</v>
      </c>
      <c r="AC271" s="2">
        <v>0</v>
      </c>
      <c r="AD271" s="2">
        <v>0</v>
      </c>
      <c r="AE271" s="2">
        <v>0</v>
      </c>
      <c r="AF271" s="2">
        <v>1570.44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0.22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3428.5</v>
      </c>
      <c r="AT271" s="2">
        <v>11927.5</v>
      </c>
      <c r="AU271" s="2">
        <v>837.46</v>
      </c>
      <c r="AV271" s="2">
        <v>303.8</v>
      </c>
      <c r="AW271" s="2">
        <v>0</v>
      </c>
      <c r="AX271" s="2">
        <v>1581.79</v>
      </c>
      <c r="AY271" s="2">
        <v>0</v>
      </c>
      <c r="AZ271" s="2">
        <v>1885.59</v>
      </c>
    </row>
    <row r="272" spans="2:52" x14ac:dyDescent="0.25">
      <c r="B272" s="4" t="s">
        <v>452</v>
      </c>
      <c r="C272" s="20" t="s">
        <v>453</v>
      </c>
      <c r="D272" s="2">
        <v>13656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1016</v>
      </c>
      <c r="P272" s="2">
        <v>684</v>
      </c>
      <c r="Q272" s="2">
        <v>0</v>
      </c>
      <c r="R272" s="2">
        <v>0</v>
      </c>
      <c r="S272" s="2">
        <v>0</v>
      </c>
      <c r="T272" s="2">
        <v>0</v>
      </c>
      <c r="U272" s="2">
        <v>0</v>
      </c>
      <c r="V272" s="2">
        <v>0</v>
      </c>
      <c r="W272" s="2">
        <v>15356</v>
      </c>
      <c r="X272" s="2">
        <v>0</v>
      </c>
      <c r="Y272" s="2">
        <v>0</v>
      </c>
      <c r="Z272" s="2">
        <v>0</v>
      </c>
      <c r="AA272" s="2">
        <v>1857.84</v>
      </c>
      <c r="AB272" s="2">
        <v>1857.84</v>
      </c>
      <c r="AC272" s="2">
        <v>0</v>
      </c>
      <c r="AD272" s="2">
        <v>0</v>
      </c>
      <c r="AE272" s="2">
        <v>0</v>
      </c>
      <c r="AF272" s="2">
        <v>1570.44</v>
      </c>
      <c r="AG272" s="2">
        <v>0</v>
      </c>
      <c r="AH272" s="2">
        <v>0</v>
      </c>
      <c r="AI272" s="2">
        <v>0</v>
      </c>
      <c r="AJ272" s="2">
        <v>0</v>
      </c>
      <c r="AK272" s="2">
        <v>0</v>
      </c>
      <c r="AL272" s="45">
        <v>-0.28000000000000003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3428</v>
      </c>
      <c r="AT272" s="2">
        <v>11928</v>
      </c>
      <c r="AU272" s="2">
        <v>837.46</v>
      </c>
      <c r="AV272" s="2">
        <v>303.8</v>
      </c>
      <c r="AW272" s="2">
        <v>0</v>
      </c>
      <c r="AX272" s="2">
        <v>1581.79</v>
      </c>
      <c r="AY272" s="2">
        <v>0</v>
      </c>
      <c r="AZ272" s="2">
        <v>1885.59</v>
      </c>
    </row>
    <row r="273" spans="1:52" x14ac:dyDescent="0.25">
      <c r="B273" s="4" t="s">
        <v>454</v>
      </c>
      <c r="C273" s="20" t="s">
        <v>455</v>
      </c>
      <c r="D273" s="2">
        <v>13656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1016</v>
      </c>
      <c r="P273" s="2">
        <v>684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15356</v>
      </c>
      <c r="X273" s="2">
        <v>0</v>
      </c>
      <c r="Y273" s="2">
        <v>0</v>
      </c>
      <c r="Z273" s="2">
        <v>0</v>
      </c>
      <c r="AA273" s="2">
        <v>1857.84</v>
      </c>
      <c r="AB273" s="2">
        <v>1857.84</v>
      </c>
      <c r="AC273" s="2">
        <v>0</v>
      </c>
      <c r="AD273" s="2">
        <v>0</v>
      </c>
      <c r="AE273" s="2">
        <v>0</v>
      </c>
      <c r="AF273" s="2">
        <v>1570.44</v>
      </c>
      <c r="AG273" s="2">
        <v>0</v>
      </c>
      <c r="AH273" s="2">
        <v>0</v>
      </c>
      <c r="AI273" s="2">
        <v>0</v>
      </c>
      <c r="AJ273" s="2">
        <v>0</v>
      </c>
      <c r="AK273" s="2">
        <v>0</v>
      </c>
      <c r="AL273" s="45">
        <v>-0.28000000000000003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3428</v>
      </c>
      <c r="AT273" s="2">
        <v>11928</v>
      </c>
      <c r="AU273" s="2">
        <v>818.44</v>
      </c>
      <c r="AV273" s="2">
        <v>290.45</v>
      </c>
      <c r="AW273" s="2">
        <v>0</v>
      </c>
      <c r="AX273" s="2">
        <v>1530.06</v>
      </c>
      <c r="AY273" s="2">
        <v>0</v>
      </c>
      <c r="AZ273" s="2">
        <v>1820.51</v>
      </c>
    </row>
    <row r="274" spans="1:52" x14ac:dyDescent="0.25">
      <c r="B274" s="4" t="s">
        <v>456</v>
      </c>
      <c r="C274" s="20" t="s">
        <v>457</v>
      </c>
      <c r="D274" s="2">
        <v>13656</v>
      </c>
      <c r="E274" s="2">
        <v>0</v>
      </c>
      <c r="F274" s="2">
        <v>405.89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1016</v>
      </c>
      <c r="P274" s="2">
        <v>684</v>
      </c>
      <c r="Q274" s="2">
        <v>0</v>
      </c>
      <c r="R274" s="2">
        <v>0</v>
      </c>
      <c r="S274" s="2">
        <v>0</v>
      </c>
      <c r="T274" s="2">
        <v>0</v>
      </c>
      <c r="U274" s="2">
        <v>0</v>
      </c>
      <c r="V274" s="2">
        <v>0</v>
      </c>
      <c r="W274" s="2">
        <v>15740.08</v>
      </c>
      <c r="X274" s="2">
        <v>0</v>
      </c>
      <c r="Y274" s="2">
        <v>0</v>
      </c>
      <c r="Z274" s="2">
        <v>0</v>
      </c>
      <c r="AA274" s="2">
        <v>1896.53</v>
      </c>
      <c r="AB274" s="2">
        <v>1896.53</v>
      </c>
      <c r="AC274" s="2">
        <v>0</v>
      </c>
      <c r="AD274" s="2">
        <v>0</v>
      </c>
      <c r="AE274" s="2">
        <v>0</v>
      </c>
      <c r="AF274" s="2">
        <v>1570.44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45">
        <v>-0.39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3466.58</v>
      </c>
      <c r="AT274" s="2">
        <v>12273.5</v>
      </c>
      <c r="AU274" s="2">
        <v>837.45</v>
      </c>
      <c r="AV274" s="2">
        <v>303.8</v>
      </c>
      <c r="AW274" s="2">
        <v>0</v>
      </c>
      <c r="AX274" s="2">
        <v>1581.77</v>
      </c>
      <c r="AY274" s="2">
        <v>0</v>
      </c>
      <c r="AZ274" s="2">
        <v>1885.57</v>
      </c>
    </row>
    <row r="275" spans="1:52" x14ac:dyDescent="0.25">
      <c r="B275" s="4" t="s">
        <v>458</v>
      </c>
      <c r="C275" s="20" t="s">
        <v>459</v>
      </c>
      <c r="D275" s="2">
        <v>13656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1016</v>
      </c>
      <c r="P275" s="2">
        <v>685.1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15357.1</v>
      </c>
      <c r="X275" s="2">
        <v>0</v>
      </c>
      <c r="Y275" s="2">
        <v>0</v>
      </c>
      <c r="Z275" s="2">
        <v>0</v>
      </c>
      <c r="AA275" s="2">
        <v>1858.08</v>
      </c>
      <c r="AB275" s="2">
        <v>1858.08</v>
      </c>
      <c r="AC275" s="2">
        <v>0</v>
      </c>
      <c r="AD275" s="2">
        <v>0</v>
      </c>
      <c r="AE275" s="2">
        <v>0</v>
      </c>
      <c r="AF275" s="2">
        <v>1570.44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0.08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3428.6</v>
      </c>
      <c r="AT275" s="2">
        <v>11928.5</v>
      </c>
      <c r="AU275" s="2">
        <v>837.45</v>
      </c>
      <c r="AV275" s="2">
        <v>303.8</v>
      </c>
      <c r="AW275" s="2">
        <v>0</v>
      </c>
      <c r="AX275" s="2">
        <v>1581.77</v>
      </c>
      <c r="AY275" s="2">
        <v>0</v>
      </c>
      <c r="AZ275" s="2">
        <v>1885.57</v>
      </c>
    </row>
    <row r="276" spans="1:52" x14ac:dyDescent="0.25">
      <c r="B276" s="4" t="s">
        <v>460</v>
      </c>
      <c r="C276" s="20" t="s">
        <v>461</v>
      </c>
      <c r="D276" s="2">
        <v>13656</v>
      </c>
      <c r="E276" s="2">
        <v>0</v>
      </c>
      <c r="F276" s="2">
        <v>405.89</v>
      </c>
      <c r="G276" s="2">
        <v>0</v>
      </c>
      <c r="H276" s="2">
        <v>0</v>
      </c>
      <c r="I276" s="2">
        <v>910.4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1016</v>
      </c>
      <c r="P276" s="2">
        <v>685.1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16673.39</v>
      </c>
      <c r="X276" s="2">
        <v>0</v>
      </c>
      <c r="Y276" s="2">
        <v>0</v>
      </c>
      <c r="Z276" s="2">
        <v>0</v>
      </c>
      <c r="AA276" s="2">
        <v>2034.55</v>
      </c>
      <c r="AB276" s="2">
        <v>2034.55</v>
      </c>
      <c r="AC276" s="2">
        <v>0</v>
      </c>
      <c r="AD276" s="2">
        <v>0</v>
      </c>
      <c r="AE276" s="2">
        <v>0</v>
      </c>
      <c r="AF276" s="2">
        <v>1570.44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45">
        <v>-0.1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3604.89</v>
      </c>
      <c r="AT276" s="2">
        <v>13068.5</v>
      </c>
      <c r="AU276" s="2">
        <v>837.45</v>
      </c>
      <c r="AV276" s="2">
        <v>303.8</v>
      </c>
      <c r="AW276" s="2">
        <v>0</v>
      </c>
      <c r="AX276" s="2">
        <v>1581.77</v>
      </c>
      <c r="AY276" s="2">
        <v>0</v>
      </c>
      <c r="AZ276" s="2">
        <v>1885.57</v>
      </c>
    </row>
    <row r="277" spans="1:52" x14ac:dyDescent="0.25">
      <c r="B277" s="4" t="s">
        <v>536</v>
      </c>
      <c r="C277" s="20" t="s">
        <v>537</v>
      </c>
      <c r="D277" s="2">
        <v>13656</v>
      </c>
      <c r="E277" s="2">
        <v>0</v>
      </c>
      <c r="F277" s="2">
        <v>0</v>
      </c>
      <c r="G277" s="2">
        <v>0</v>
      </c>
      <c r="H277" s="2">
        <v>4552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1016</v>
      </c>
      <c r="P277" s="2">
        <v>456</v>
      </c>
      <c r="Q277" s="2">
        <v>0</v>
      </c>
      <c r="R277" s="2">
        <v>0</v>
      </c>
      <c r="S277" s="2">
        <v>0</v>
      </c>
      <c r="T277" s="2">
        <v>0</v>
      </c>
      <c r="U277" s="2">
        <v>0</v>
      </c>
      <c r="V277" s="2">
        <v>0</v>
      </c>
      <c r="W277" s="2">
        <v>15111.88</v>
      </c>
      <c r="X277" s="2">
        <v>0</v>
      </c>
      <c r="Y277" s="2">
        <v>0</v>
      </c>
      <c r="Z277" s="2">
        <v>0</v>
      </c>
      <c r="AA277" s="2">
        <v>1805.7</v>
      </c>
      <c r="AB277" s="2">
        <v>1805.7</v>
      </c>
      <c r="AC277" s="2">
        <v>0</v>
      </c>
      <c r="AD277" s="2">
        <v>0</v>
      </c>
      <c r="AE277" s="2">
        <v>0</v>
      </c>
      <c r="AF277" s="2">
        <v>1568.59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0.09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3374.38</v>
      </c>
      <c r="AT277" s="2">
        <v>11737.5</v>
      </c>
      <c r="AU277" s="2">
        <v>538.36</v>
      </c>
      <c r="AV277" s="2">
        <v>303.8</v>
      </c>
      <c r="AW277" s="2">
        <v>0</v>
      </c>
      <c r="AX277" s="2">
        <v>1016.85</v>
      </c>
      <c r="AY277" s="2">
        <v>0</v>
      </c>
      <c r="AZ277" s="2">
        <v>1320.65</v>
      </c>
    </row>
    <row r="278" spans="1:52" x14ac:dyDescent="0.25">
      <c r="B278" s="4" t="s">
        <v>462</v>
      </c>
      <c r="C278" s="20" t="s">
        <v>463</v>
      </c>
      <c r="D278" s="2">
        <v>13656</v>
      </c>
      <c r="E278" s="2">
        <v>0</v>
      </c>
      <c r="F278" s="2">
        <v>0</v>
      </c>
      <c r="G278" s="2">
        <v>0</v>
      </c>
      <c r="H278" s="2">
        <v>0</v>
      </c>
      <c r="I278" s="2">
        <v>910.4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1016</v>
      </c>
      <c r="P278" s="2">
        <v>638.4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16220.8</v>
      </c>
      <c r="X278" s="2">
        <v>0</v>
      </c>
      <c r="Y278" s="2">
        <v>0</v>
      </c>
      <c r="Z278" s="2">
        <v>0</v>
      </c>
      <c r="AA278" s="2">
        <v>1952.33</v>
      </c>
      <c r="AB278" s="2">
        <v>1952.33</v>
      </c>
      <c r="AC278" s="2">
        <v>0</v>
      </c>
      <c r="AD278" s="2">
        <v>0</v>
      </c>
      <c r="AE278" s="2">
        <v>0</v>
      </c>
      <c r="AF278" s="2">
        <v>1570.44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0.03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3522.8</v>
      </c>
      <c r="AT278" s="2">
        <v>12698</v>
      </c>
      <c r="AU278" s="2">
        <v>837.45</v>
      </c>
      <c r="AV278" s="2">
        <v>303.8</v>
      </c>
      <c r="AW278" s="2">
        <v>0</v>
      </c>
      <c r="AX278" s="2">
        <v>1581.77</v>
      </c>
      <c r="AY278" s="2">
        <v>0</v>
      </c>
      <c r="AZ278" s="2">
        <v>1885.57</v>
      </c>
    </row>
    <row r="279" spans="1:52" x14ac:dyDescent="0.25">
      <c r="B279" s="4" t="s">
        <v>518</v>
      </c>
      <c r="C279" s="20" t="s">
        <v>519</v>
      </c>
      <c r="D279" s="2">
        <v>13656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1016</v>
      </c>
      <c r="P279" s="2">
        <v>638.4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15310.4</v>
      </c>
      <c r="X279" s="2">
        <v>0</v>
      </c>
      <c r="Y279" s="2">
        <v>0</v>
      </c>
      <c r="Z279" s="2">
        <v>0</v>
      </c>
      <c r="AA279" s="2">
        <v>1848.1</v>
      </c>
      <c r="AB279" s="2">
        <v>1848.1</v>
      </c>
      <c r="AC279" s="2">
        <v>0</v>
      </c>
      <c r="AD279" s="2">
        <v>0</v>
      </c>
      <c r="AE279" s="2">
        <v>0</v>
      </c>
      <c r="AF279" s="2">
        <v>1570.44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45">
        <v>-0.14000000000000001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3418.4</v>
      </c>
      <c r="AT279" s="2">
        <v>11892</v>
      </c>
      <c r="AU279" s="2">
        <v>837.45</v>
      </c>
      <c r="AV279" s="2">
        <v>303.8</v>
      </c>
      <c r="AW279" s="2">
        <v>0</v>
      </c>
      <c r="AX279" s="2">
        <v>1581.77</v>
      </c>
      <c r="AY279" s="2">
        <v>0</v>
      </c>
      <c r="AZ279" s="2">
        <v>1885.57</v>
      </c>
    </row>
    <row r="280" spans="1:52" x14ac:dyDescent="0.25">
      <c r="B280" s="4" t="s">
        <v>464</v>
      </c>
      <c r="C280" s="20" t="s">
        <v>465</v>
      </c>
      <c r="D280" s="2">
        <v>13656</v>
      </c>
      <c r="E280" s="2">
        <v>0</v>
      </c>
      <c r="F280" s="2">
        <v>0</v>
      </c>
      <c r="G280" s="2">
        <v>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1016</v>
      </c>
      <c r="P280" s="2">
        <v>638.4</v>
      </c>
      <c r="Q280" s="2">
        <v>0</v>
      </c>
      <c r="R280" s="2">
        <v>0</v>
      </c>
      <c r="S280" s="2">
        <v>0</v>
      </c>
      <c r="T280" s="2">
        <v>0</v>
      </c>
      <c r="U280" s="2">
        <v>0</v>
      </c>
      <c r="V280" s="2">
        <v>0</v>
      </c>
      <c r="W280" s="2">
        <v>15294.28</v>
      </c>
      <c r="X280" s="2">
        <v>0</v>
      </c>
      <c r="Y280" s="2">
        <v>0</v>
      </c>
      <c r="Z280" s="2">
        <v>0</v>
      </c>
      <c r="AA280" s="2">
        <v>1844.66</v>
      </c>
      <c r="AB280" s="2">
        <v>1844.66</v>
      </c>
      <c r="AC280" s="2">
        <v>0</v>
      </c>
      <c r="AD280" s="2">
        <v>0</v>
      </c>
      <c r="AE280" s="2">
        <v>0</v>
      </c>
      <c r="AF280" s="2">
        <v>1570.44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45">
        <v>-0.32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3414.78</v>
      </c>
      <c r="AT280" s="2">
        <v>11879.5</v>
      </c>
      <c r="AU280" s="2">
        <v>837.45</v>
      </c>
      <c r="AV280" s="2">
        <v>303.8</v>
      </c>
      <c r="AW280" s="2">
        <v>0</v>
      </c>
      <c r="AX280" s="2">
        <v>1581.77</v>
      </c>
      <c r="AY280" s="2">
        <v>0</v>
      </c>
      <c r="AZ280" s="2">
        <v>1885.57</v>
      </c>
    </row>
    <row r="281" spans="1:52" x14ac:dyDescent="0.25">
      <c r="B281" s="4" t="s">
        <v>466</v>
      </c>
      <c r="C281" s="20" t="s">
        <v>467</v>
      </c>
      <c r="D281" s="2">
        <v>13656</v>
      </c>
      <c r="E281" s="2">
        <v>0</v>
      </c>
      <c r="F281" s="2">
        <v>405.89</v>
      </c>
      <c r="G281" s="2">
        <v>0</v>
      </c>
      <c r="H281" s="2">
        <v>0</v>
      </c>
      <c r="I281" s="2">
        <v>910.4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1016</v>
      </c>
      <c r="P281" s="2">
        <v>684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16672.29</v>
      </c>
      <c r="X281" s="2">
        <v>0</v>
      </c>
      <c r="Y281" s="2">
        <v>0</v>
      </c>
      <c r="Z281" s="2">
        <v>0</v>
      </c>
      <c r="AA281" s="2">
        <v>2005.42</v>
      </c>
      <c r="AB281" s="2">
        <v>2005.42</v>
      </c>
      <c r="AC281" s="2">
        <v>0</v>
      </c>
      <c r="AD281" s="2">
        <v>0</v>
      </c>
      <c r="AE281" s="2">
        <v>0</v>
      </c>
      <c r="AF281" s="2">
        <v>1570.44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45">
        <v>-7.0000000000000007E-2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3575.79</v>
      </c>
      <c r="AT281" s="2">
        <v>13096.5</v>
      </c>
      <c r="AU281" s="2">
        <v>837.45</v>
      </c>
      <c r="AV281" s="2">
        <v>303.8</v>
      </c>
      <c r="AW281" s="2">
        <v>0</v>
      </c>
      <c r="AX281" s="2">
        <v>1581.77</v>
      </c>
      <c r="AY281" s="2">
        <v>0</v>
      </c>
      <c r="AZ281" s="2">
        <v>1885.57</v>
      </c>
    </row>
    <row r="282" spans="1:52" x14ac:dyDescent="0.25">
      <c r="B282" s="4" t="s">
        <v>136</v>
      </c>
      <c r="C282" s="20" t="s">
        <v>137</v>
      </c>
      <c r="D282" s="2">
        <v>13656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1016</v>
      </c>
      <c r="P282" s="2">
        <v>684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15356</v>
      </c>
      <c r="X282" s="2">
        <v>0</v>
      </c>
      <c r="Y282" s="2">
        <v>0</v>
      </c>
      <c r="Z282" s="2">
        <v>0</v>
      </c>
      <c r="AA282" s="2">
        <v>1857.84</v>
      </c>
      <c r="AB282" s="2">
        <v>1857.84</v>
      </c>
      <c r="AC282" s="2">
        <v>0</v>
      </c>
      <c r="AD282" s="2">
        <v>0</v>
      </c>
      <c r="AE282" s="2">
        <v>0</v>
      </c>
      <c r="AF282" s="2">
        <v>1570.44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0.22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3428.5</v>
      </c>
      <c r="AT282" s="2">
        <v>11927.5</v>
      </c>
      <c r="AU282" s="2">
        <v>837.45</v>
      </c>
      <c r="AV282" s="2">
        <v>303.8</v>
      </c>
      <c r="AW282" s="2">
        <v>0</v>
      </c>
      <c r="AX282" s="2">
        <v>1581.77</v>
      </c>
      <c r="AY282" s="2">
        <v>0</v>
      </c>
      <c r="AZ282" s="2">
        <v>1885.57</v>
      </c>
    </row>
    <row r="283" spans="1:52" x14ac:dyDescent="0.25">
      <c r="B283" s="4" t="s">
        <v>468</v>
      </c>
      <c r="C283" s="20" t="s">
        <v>469</v>
      </c>
      <c r="D283" s="2">
        <v>13656</v>
      </c>
      <c r="E283" s="2">
        <v>0</v>
      </c>
      <c r="F283" s="2">
        <v>0</v>
      </c>
      <c r="G283" s="2">
        <v>0</v>
      </c>
      <c r="H283" s="2">
        <v>0</v>
      </c>
      <c r="I283" s="2">
        <v>910.4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1016</v>
      </c>
      <c r="P283" s="2">
        <v>684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16266.4</v>
      </c>
      <c r="X283" s="2">
        <v>0</v>
      </c>
      <c r="Y283" s="2">
        <v>0</v>
      </c>
      <c r="Z283" s="2">
        <v>0</v>
      </c>
      <c r="AA283" s="2">
        <v>1962.07</v>
      </c>
      <c r="AB283" s="2">
        <v>1962.07</v>
      </c>
      <c r="AC283" s="2">
        <v>0</v>
      </c>
      <c r="AD283" s="2">
        <v>0</v>
      </c>
      <c r="AE283" s="2">
        <v>0</v>
      </c>
      <c r="AF283" s="2">
        <v>1570.44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0.39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3532.9</v>
      </c>
      <c r="AT283" s="2">
        <v>12733.5</v>
      </c>
      <c r="AU283" s="2">
        <v>837.45</v>
      </c>
      <c r="AV283" s="2">
        <v>303.8</v>
      </c>
      <c r="AW283" s="2">
        <v>0</v>
      </c>
      <c r="AX283" s="2">
        <v>1581.77</v>
      </c>
      <c r="AY283" s="2">
        <v>0</v>
      </c>
      <c r="AZ283" s="2">
        <v>1885.57</v>
      </c>
    </row>
    <row r="284" spans="1:52" x14ac:dyDescent="0.25">
      <c r="B284" s="4" t="s">
        <v>570</v>
      </c>
      <c r="C284" s="20" t="s">
        <v>571</v>
      </c>
      <c r="D284" s="2">
        <v>13656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1016</v>
      </c>
      <c r="P284" s="2">
        <v>684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15356</v>
      </c>
      <c r="X284" s="2">
        <v>0</v>
      </c>
      <c r="Y284" s="2">
        <v>0</v>
      </c>
      <c r="Z284" s="2">
        <v>0</v>
      </c>
      <c r="AA284" s="2">
        <v>1857.84</v>
      </c>
      <c r="AB284" s="2">
        <v>1857.84</v>
      </c>
      <c r="AC284" s="2">
        <v>0</v>
      </c>
      <c r="AD284" s="2">
        <v>0</v>
      </c>
      <c r="AE284" s="2">
        <v>0</v>
      </c>
      <c r="AF284" s="2">
        <v>1570.44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45">
        <v>-0.28000000000000003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3428</v>
      </c>
      <c r="AT284" s="2">
        <v>11928</v>
      </c>
      <c r="AU284" s="2">
        <v>837.45</v>
      </c>
      <c r="AV284" s="2">
        <v>303.8</v>
      </c>
      <c r="AW284" s="2">
        <v>0</v>
      </c>
      <c r="AX284" s="2">
        <v>1581.77</v>
      </c>
      <c r="AY284" s="2">
        <v>0</v>
      </c>
      <c r="AZ284" s="2">
        <v>1885.57</v>
      </c>
    </row>
    <row r="285" spans="1:52" x14ac:dyDescent="0.25">
      <c r="B285" s="4" t="s">
        <v>470</v>
      </c>
      <c r="C285" s="20" t="s">
        <v>471</v>
      </c>
      <c r="D285" s="2">
        <v>13656</v>
      </c>
      <c r="E285" s="2">
        <v>0</v>
      </c>
      <c r="F285" s="2">
        <v>0</v>
      </c>
      <c r="G285" s="2">
        <v>0</v>
      </c>
      <c r="H285" s="2">
        <v>0</v>
      </c>
      <c r="I285" s="2">
        <v>910.4</v>
      </c>
      <c r="J285" s="2">
        <v>0</v>
      </c>
      <c r="K285" s="2">
        <v>0</v>
      </c>
      <c r="L285" s="2">
        <v>0</v>
      </c>
      <c r="M285" s="2">
        <v>4552</v>
      </c>
      <c r="N285" s="2">
        <v>0</v>
      </c>
      <c r="O285" s="2">
        <v>1016</v>
      </c>
      <c r="P285" s="2">
        <v>684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20818.400000000001</v>
      </c>
      <c r="X285" s="2">
        <v>0</v>
      </c>
      <c r="Y285" s="2">
        <v>0</v>
      </c>
      <c r="Z285" s="2">
        <v>0</v>
      </c>
      <c r="AA285" s="2">
        <v>2934.38</v>
      </c>
      <c r="AB285" s="2">
        <v>2934.38</v>
      </c>
      <c r="AC285" s="2">
        <v>0</v>
      </c>
      <c r="AD285" s="2">
        <v>0</v>
      </c>
      <c r="AE285" s="2">
        <v>0</v>
      </c>
      <c r="AF285" s="2">
        <v>1570.44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0.08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4504.8999999999996</v>
      </c>
      <c r="AT285" s="2">
        <v>16313.5</v>
      </c>
      <c r="AU285" s="2">
        <v>837.45</v>
      </c>
      <c r="AV285" s="2">
        <v>303.8</v>
      </c>
      <c r="AW285" s="2">
        <v>0</v>
      </c>
      <c r="AX285" s="2">
        <v>1581.77</v>
      </c>
      <c r="AY285" s="2">
        <v>0</v>
      </c>
      <c r="AZ285" s="2">
        <v>1885.57</v>
      </c>
    </row>
    <row r="286" spans="1:52" x14ac:dyDescent="0.25">
      <c r="B286" s="4" t="s">
        <v>472</v>
      </c>
      <c r="C286" s="20" t="s">
        <v>473</v>
      </c>
      <c r="D286" s="2">
        <v>13656</v>
      </c>
      <c r="E286" s="2">
        <v>0</v>
      </c>
      <c r="F286" s="2">
        <v>0</v>
      </c>
      <c r="G286" s="2">
        <v>0</v>
      </c>
      <c r="H286" s="2">
        <v>0</v>
      </c>
      <c r="I286" s="2">
        <v>910.4</v>
      </c>
      <c r="J286" s="2">
        <v>0</v>
      </c>
      <c r="K286" s="2">
        <v>0</v>
      </c>
      <c r="L286" s="2">
        <v>0</v>
      </c>
      <c r="M286" s="2">
        <v>2731.2</v>
      </c>
      <c r="N286" s="2">
        <v>0</v>
      </c>
      <c r="O286" s="2">
        <v>1016</v>
      </c>
      <c r="P286" s="2">
        <v>684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18997.599999999999</v>
      </c>
      <c r="X286" s="2">
        <v>0</v>
      </c>
      <c r="Y286" s="2">
        <v>0</v>
      </c>
      <c r="Z286" s="2">
        <v>0</v>
      </c>
      <c r="AA286" s="2">
        <v>2545.4499999999998</v>
      </c>
      <c r="AB286" s="2">
        <v>2545.4499999999998</v>
      </c>
      <c r="AC286" s="2">
        <v>0</v>
      </c>
      <c r="AD286" s="2">
        <v>0</v>
      </c>
      <c r="AE286" s="2">
        <v>0</v>
      </c>
      <c r="AF286" s="2">
        <v>1570.44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0.21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4116.1000000000004</v>
      </c>
      <c r="AT286" s="2">
        <v>14881.5</v>
      </c>
      <c r="AU286" s="2">
        <v>837.45</v>
      </c>
      <c r="AV286" s="2">
        <v>303.8</v>
      </c>
      <c r="AW286" s="2">
        <v>0</v>
      </c>
      <c r="AX286" s="2">
        <v>1581.77</v>
      </c>
      <c r="AY286" s="2">
        <v>0</v>
      </c>
      <c r="AZ286" s="2">
        <v>1885.57</v>
      </c>
    </row>
    <row r="287" spans="1:52" x14ac:dyDescent="0.25">
      <c r="A287" s="26"/>
      <c r="B287" s="11" t="s">
        <v>538</v>
      </c>
      <c r="C287" s="26"/>
      <c r="D287" s="26" t="s">
        <v>39</v>
      </c>
      <c r="E287" s="26" t="s">
        <v>39</v>
      </c>
      <c r="F287" s="26" t="s">
        <v>39</v>
      </c>
      <c r="G287" s="26" t="s">
        <v>39</v>
      </c>
      <c r="H287" s="26" t="s">
        <v>39</v>
      </c>
      <c r="I287" s="26" t="s">
        <v>39</v>
      </c>
      <c r="J287" s="26" t="s">
        <v>39</v>
      </c>
      <c r="K287" s="26" t="s">
        <v>39</v>
      </c>
      <c r="L287" s="26" t="s">
        <v>39</v>
      </c>
      <c r="M287" s="26" t="s">
        <v>39</v>
      </c>
      <c r="N287" s="26" t="s">
        <v>39</v>
      </c>
      <c r="O287" s="26" t="s">
        <v>39</v>
      </c>
      <c r="P287" s="26" t="s">
        <v>39</v>
      </c>
      <c r="Q287" s="26" t="s">
        <v>39</v>
      </c>
      <c r="R287" s="26" t="s">
        <v>39</v>
      </c>
      <c r="S287" s="26" t="s">
        <v>39</v>
      </c>
      <c r="T287" s="26" t="s">
        <v>39</v>
      </c>
      <c r="U287" s="26" t="s">
        <v>39</v>
      </c>
      <c r="V287" s="26" t="s">
        <v>39</v>
      </c>
      <c r="W287" s="26" t="s">
        <v>39</v>
      </c>
      <c r="X287" s="26" t="s">
        <v>39</v>
      </c>
      <c r="Y287" s="26" t="s">
        <v>39</v>
      </c>
      <c r="Z287" s="26" t="s">
        <v>39</v>
      </c>
      <c r="AA287" s="26" t="s">
        <v>39</v>
      </c>
      <c r="AB287" s="26" t="s">
        <v>39</v>
      </c>
      <c r="AC287" s="26" t="s">
        <v>39</v>
      </c>
      <c r="AD287" s="26" t="s">
        <v>39</v>
      </c>
      <c r="AE287" s="26" t="s">
        <v>39</v>
      </c>
      <c r="AF287" s="26" t="s">
        <v>39</v>
      </c>
      <c r="AG287" s="26" t="s">
        <v>39</v>
      </c>
      <c r="AH287" s="26" t="s">
        <v>39</v>
      </c>
      <c r="AI287" s="26" t="s">
        <v>39</v>
      </c>
      <c r="AJ287" s="26" t="s">
        <v>39</v>
      </c>
      <c r="AK287" s="26" t="s">
        <v>39</v>
      </c>
      <c r="AL287" s="26" t="s">
        <v>39</v>
      </c>
      <c r="AM287" s="26" t="s">
        <v>39</v>
      </c>
      <c r="AN287" s="26" t="s">
        <v>39</v>
      </c>
      <c r="AO287" s="26" t="s">
        <v>39</v>
      </c>
      <c r="AP287" s="26" t="s">
        <v>39</v>
      </c>
      <c r="AQ287" s="26" t="s">
        <v>39</v>
      </c>
      <c r="AR287" s="26" t="s">
        <v>39</v>
      </c>
      <c r="AS287" s="26" t="s">
        <v>39</v>
      </c>
      <c r="AT287" s="26" t="s">
        <v>39</v>
      </c>
      <c r="AU287" s="26" t="s">
        <v>39</v>
      </c>
      <c r="AV287" s="26" t="s">
        <v>39</v>
      </c>
      <c r="AW287" s="26" t="s">
        <v>39</v>
      </c>
      <c r="AX287" s="26" t="s">
        <v>39</v>
      </c>
      <c r="AY287" s="26" t="s">
        <v>39</v>
      </c>
      <c r="AZ287" s="26" t="s">
        <v>39</v>
      </c>
    </row>
    <row r="288" spans="1:52" x14ac:dyDescent="0.25">
      <c r="D288" s="15"/>
      <c r="E288" s="15">
        <v>0</v>
      </c>
      <c r="F288" s="15">
        <v>1488.26</v>
      </c>
      <c r="G288" s="15">
        <v>0</v>
      </c>
      <c r="H288" s="15">
        <v>15932</v>
      </c>
      <c r="I288" s="15">
        <v>11835.2</v>
      </c>
      <c r="J288" s="15">
        <v>0</v>
      </c>
      <c r="K288" s="15">
        <v>0</v>
      </c>
      <c r="L288" s="15">
        <v>1200</v>
      </c>
      <c r="M288" s="15">
        <v>7283.2</v>
      </c>
      <c r="N288" s="15">
        <v>455.2</v>
      </c>
      <c r="O288" s="15">
        <v>39094</v>
      </c>
      <c r="P288" s="15">
        <v>25206.400000000001</v>
      </c>
      <c r="Q288" s="15">
        <v>6093.1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627198.31999999995</v>
      </c>
      <c r="X288" s="15">
        <v>0</v>
      </c>
      <c r="Y288" s="15">
        <v>16431.689999999999</v>
      </c>
      <c r="Z288" s="15">
        <v>0</v>
      </c>
      <c r="AA288" s="15">
        <v>75826.73</v>
      </c>
      <c r="AB288" s="15">
        <v>75826.73</v>
      </c>
      <c r="AC288" s="15">
        <v>2380.8000000000002</v>
      </c>
      <c r="AD288" s="46">
        <v>-1897.95</v>
      </c>
      <c r="AE288" s="15">
        <v>0</v>
      </c>
      <c r="AF288" s="15">
        <v>61610.57</v>
      </c>
      <c r="AG288" s="15">
        <v>47827.4</v>
      </c>
      <c r="AH288" s="15">
        <v>6200.36</v>
      </c>
      <c r="AI288" s="15">
        <v>0</v>
      </c>
      <c r="AJ288" s="15">
        <v>0</v>
      </c>
      <c r="AK288" s="15">
        <v>0</v>
      </c>
      <c r="AL288" s="46">
        <v>-0.54</v>
      </c>
      <c r="AM288" s="15">
        <v>0</v>
      </c>
      <c r="AN288" s="15">
        <v>0</v>
      </c>
      <c r="AO288" s="15">
        <v>3987.76</v>
      </c>
      <c r="AP288" s="15">
        <v>0</v>
      </c>
      <c r="AQ288" s="15">
        <v>0</v>
      </c>
      <c r="AR288" s="15">
        <v>0</v>
      </c>
      <c r="AS288" s="15">
        <v>212366.82</v>
      </c>
      <c r="AT288" s="15">
        <v>414831.5</v>
      </c>
      <c r="AU288" s="15">
        <v>32809.71</v>
      </c>
      <c r="AV288" s="15">
        <v>12362.22</v>
      </c>
      <c r="AW288" s="15">
        <v>0</v>
      </c>
      <c r="AX288" s="15">
        <v>62165.23</v>
      </c>
      <c r="AY288" s="15">
        <v>0</v>
      </c>
      <c r="AZ288" s="15">
        <v>74527.45</v>
      </c>
    </row>
    <row r="290" spans="1:52" x14ac:dyDescent="0.25">
      <c r="B290" s="10" t="s">
        <v>490</v>
      </c>
    </row>
    <row r="291" spans="1:52" x14ac:dyDescent="0.25">
      <c r="B291" s="4" t="s">
        <v>491</v>
      </c>
      <c r="C291" s="20" t="s">
        <v>492</v>
      </c>
      <c r="D291" s="2">
        <v>29713.8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1074.48</v>
      </c>
      <c r="P291" s="2">
        <v>723.8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31512.080000000002</v>
      </c>
      <c r="X291" s="2">
        <v>0</v>
      </c>
      <c r="Y291" s="2">
        <v>0</v>
      </c>
      <c r="Z291" s="2">
        <v>0</v>
      </c>
      <c r="AA291" s="2">
        <v>5414.16</v>
      </c>
      <c r="AB291" s="2">
        <v>5414.16</v>
      </c>
      <c r="AC291" s="2">
        <v>0</v>
      </c>
      <c r="AD291" s="2">
        <v>0</v>
      </c>
      <c r="AE291" s="2">
        <v>0</v>
      </c>
      <c r="AF291" s="2">
        <v>3417.08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45">
        <v>-0.16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8831.08</v>
      </c>
      <c r="AT291" s="2">
        <v>22681</v>
      </c>
      <c r="AU291" s="2">
        <v>1346.54</v>
      </c>
      <c r="AV291" s="2">
        <v>661.04</v>
      </c>
      <c r="AW291" s="2">
        <v>0</v>
      </c>
      <c r="AX291" s="2">
        <v>2966.09</v>
      </c>
      <c r="AY291" s="2">
        <v>0</v>
      </c>
      <c r="AZ291" s="2">
        <v>3627.13</v>
      </c>
    </row>
    <row r="292" spans="1:52" x14ac:dyDescent="0.25">
      <c r="A292" s="26"/>
      <c r="B292" s="11" t="s">
        <v>538</v>
      </c>
      <c r="C292" s="26"/>
      <c r="D292" s="26" t="s">
        <v>39</v>
      </c>
      <c r="E292" s="26" t="s">
        <v>39</v>
      </c>
      <c r="F292" s="26" t="s">
        <v>39</v>
      </c>
      <c r="G292" s="26" t="s">
        <v>39</v>
      </c>
      <c r="H292" s="26" t="s">
        <v>39</v>
      </c>
      <c r="I292" s="26" t="s">
        <v>39</v>
      </c>
      <c r="J292" s="26" t="s">
        <v>39</v>
      </c>
      <c r="K292" s="26" t="s">
        <v>39</v>
      </c>
      <c r="L292" s="26" t="s">
        <v>39</v>
      </c>
      <c r="M292" s="26" t="s">
        <v>39</v>
      </c>
      <c r="N292" s="26" t="s">
        <v>39</v>
      </c>
      <c r="O292" s="26" t="s">
        <v>39</v>
      </c>
      <c r="P292" s="26" t="s">
        <v>39</v>
      </c>
      <c r="Q292" s="26" t="s">
        <v>39</v>
      </c>
      <c r="R292" s="26" t="s">
        <v>39</v>
      </c>
      <c r="S292" s="26" t="s">
        <v>39</v>
      </c>
      <c r="T292" s="26" t="s">
        <v>39</v>
      </c>
      <c r="U292" s="26" t="s">
        <v>39</v>
      </c>
      <c r="V292" s="26" t="s">
        <v>39</v>
      </c>
      <c r="W292" s="26" t="s">
        <v>39</v>
      </c>
      <c r="X292" s="26" t="s">
        <v>39</v>
      </c>
      <c r="Y292" s="26" t="s">
        <v>39</v>
      </c>
      <c r="Z292" s="26" t="s">
        <v>39</v>
      </c>
      <c r="AA292" s="26" t="s">
        <v>39</v>
      </c>
      <c r="AB292" s="26" t="s">
        <v>39</v>
      </c>
      <c r="AC292" s="26" t="s">
        <v>39</v>
      </c>
      <c r="AD292" s="26" t="s">
        <v>39</v>
      </c>
      <c r="AE292" s="26" t="s">
        <v>39</v>
      </c>
      <c r="AF292" s="26" t="s">
        <v>39</v>
      </c>
      <c r="AG292" s="26" t="s">
        <v>39</v>
      </c>
      <c r="AH292" s="26" t="s">
        <v>39</v>
      </c>
      <c r="AI292" s="26" t="s">
        <v>39</v>
      </c>
      <c r="AJ292" s="26" t="s">
        <v>39</v>
      </c>
      <c r="AK292" s="26" t="s">
        <v>39</v>
      </c>
      <c r="AL292" s="26" t="s">
        <v>39</v>
      </c>
      <c r="AM292" s="26" t="s">
        <v>39</v>
      </c>
      <c r="AN292" s="26" t="s">
        <v>39</v>
      </c>
      <c r="AO292" s="26" t="s">
        <v>39</v>
      </c>
      <c r="AP292" s="26" t="s">
        <v>39</v>
      </c>
      <c r="AQ292" s="26" t="s">
        <v>39</v>
      </c>
      <c r="AR292" s="26" t="s">
        <v>39</v>
      </c>
      <c r="AS292" s="26" t="s">
        <v>39</v>
      </c>
      <c r="AT292" s="26" t="s">
        <v>39</v>
      </c>
      <c r="AU292" s="26" t="s">
        <v>39</v>
      </c>
      <c r="AV292" s="26" t="s">
        <v>39</v>
      </c>
      <c r="AW292" s="26" t="s">
        <v>39</v>
      </c>
      <c r="AX292" s="26" t="s">
        <v>39</v>
      </c>
      <c r="AY292" s="26" t="s">
        <v>39</v>
      </c>
      <c r="AZ292" s="26" t="s">
        <v>39</v>
      </c>
    </row>
    <row r="293" spans="1:52" x14ac:dyDescent="0.25">
      <c r="D293" s="15"/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1074.48</v>
      </c>
      <c r="P293" s="15">
        <v>723.8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31512.080000000002</v>
      </c>
      <c r="X293" s="15">
        <v>0</v>
      </c>
      <c r="Y293" s="15">
        <v>0</v>
      </c>
      <c r="Z293" s="15">
        <v>0</v>
      </c>
      <c r="AA293" s="15">
        <v>5414.16</v>
      </c>
      <c r="AB293" s="15">
        <v>5414.16</v>
      </c>
      <c r="AC293" s="15">
        <v>0</v>
      </c>
      <c r="AD293" s="15">
        <v>0</v>
      </c>
      <c r="AE293" s="15">
        <v>0</v>
      </c>
      <c r="AF293" s="15">
        <v>3417.08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46">
        <v>-0.16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8831.08</v>
      </c>
      <c r="AT293" s="15">
        <v>22681</v>
      </c>
      <c r="AU293" s="15">
        <v>1346.54</v>
      </c>
      <c r="AV293" s="15">
        <v>661.04</v>
      </c>
      <c r="AW293" s="15">
        <v>0</v>
      </c>
      <c r="AX293" s="15">
        <v>2966.09</v>
      </c>
      <c r="AY293" s="15">
        <v>0</v>
      </c>
      <c r="AZ293" s="15">
        <v>3627.13</v>
      </c>
    </row>
    <row r="295" spans="1:52" x14ac:dyDescent="0.25">
      <c r="A295" s="26"/>
      <c r="B295" s="14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</row>
    <row r="296" spans="1:52" x14ac:dyDescent="0.25">
      <c r="B296" s="11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46"/>
      <c r="Y296" s="15"/>
      <c r="Z296" s="46"/>
      <c r="AA296" s="15"/>
      <c r="AB296" s="15"/>
      <c r="AC296" s="15"/>
      <c r="AD296" s="46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</row>
    <row r="298" spans="1:52" x14ac:dyDescent="0.25">
      <c r="D298" s="20" t="s">
        <v>0</v>
      </c>
      <c r="E298" s="20" t="s">
        <v>0</v>
      </c>
      <c r="F298" s="20" t="s">
        <v>0</v>
      </c>
      <c r="G298" s="20" t="s">
        <v>0</v>
      </c>
      <c r="H298" s="20" t="s">
        <v>0</v>
      </c>
      <c r="I298" s="20" t="s">
        <v>0</v>
      </c>
      <c r="J298" s="20" t="s">
        <v>0</v>
      </c>
      <c r="K298" s="20" t="s">
        <v>0</v>
      </c>
      <c r="L298" s="20" t="s">
        <v>0</v>
      </c>
      <c r="M298" s="20" t="s">
        <v>0</v>
      </c>
      <c r="N298" s="20" t="s">
        <v>0</v>
      </c>
      <c r="O298" s="20" t="s">
        <v>0</v>
      </c>
      <c r="P298" s="20" t="s">
        <v>0</v>
      </c>
      <c r="Q298" s="20" t="s">
        <v>0</v>
      </c>
      <c r="R298" s="20" t="s">
        <v>0</v>
      </c>
      <c r="S298" s="20" t="s">
        <v>0</v>
      </c>
      <c r="T298" s="20" t="s">
        <v>0</v>
      </c>
      <c r="U298" s="20" t="s">
        <v>0</v>
      </c>
      <c r="V298" s="20" t="s">
        <v>0</v>
      </c>
      <c r="W298" s="20" t="s">
        <v>0</v>
      </c>
      <c r="X298" s="20" t="s">
        <v>0</v>
      </c>
      <c r="Y298" s="20" t="s">
        <v>0</v>
      </c>
      <c r="Z298" s="20" t="s">
        <v>0</v>
      </c>
      <c r="AA298" s="20" t="s">
        <v>0</v>
      </c>
      <c r="AB298" s="20" t="s">
        <v>0</v>
      </c>
      <c r="AC298" s="20" t="s">
        <v>0</v>
      </c>
      <c r="AD298" s="20" t="s">
        <v>0</v>
      </c>
      <c r="AE298" s="20" t="s">
        <v>0</v>
      </c>
      <c r="AF298" s="20" t="s">
        <v>0</v>
      </c>
      <c r="AG298" s="20" t="s">
        <v>0</v>
      </c>
      <c r="AH298" s="20" t="s">
        <v>0</v>
      </c>
      <c r="AI298" s="20" t="s">
        <v>0</v>
      </c>
      <c r="AJ298" s="20" t="s">
        <v>0</v>
      </c>
      <c r="AK298" s="20" t="s">
        <v>0</v>
      </c>
      <c r="AL298" s="20" t="s">
        <v>0</v>
      </c>
      <c r="AM298" s="20" t="s">
        <v>0</v>
      </c>
      <c r="AN298" s="20" t="s">
        <v>0</v>
      </c>
      <c r="AO298" s="20" t="s">
        <v>0</v>
      </c>
      <c r="AP298" s="20" t="s">
        <v>0</v>
      </c>
      <c r="AQ298" s="20" t="s">
        <v>0</v>
      </c>
      <c r="AR298" s="20" t="s">
        <v>0</v>
      </c>
      <c r="AS298" s="20" t="s">
        <v>0</v>
      </c>
      <c r="AT298" s="20" t="s">
        <v>0</v>
      </c>
      <c r="AU298" s="20" t="s">
        <v>0</v>
      </c>
      <c r="AV298" s="20" t="s">
        <v>0</v>
      </c>
      <c r="AW298" s="20" t="s">
        <v>0</v>
      </c>
      <c r="AX298" s="20" t="s">
        <v>0</v>
      </c>
      <c r="AY298" s="20" t="s">
        <v>0</v>
      </c>
    </row>
    <row r="299" spans="1:52" x14ac:dyDescent="0.25">
      <c r="B299" s="4" t="s">
        <v>0</v>
      </c>
      <c r="C299" s="20" t="s">
        <v>0</v>
      </c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</row>
  </sheetData>
  <mergeCells count="4">
    <mergeCell ref="C1:G1"/>
    <mergeCell ref="C2:G2"/>
    <mergeCell ref="C3:G3"/>
    <mergeCell ref="C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4"/>
  <sheetViews>
    <sheetView workbookViewId="0">
      <selection activeCell="B10" sqref="B10"/>
    </sheetView>
  </sheetViews>
  <sheetFormatPr baseColWidth="10" defaultRowHeight="11.25" x14ac:dyDescent="0.2"/>
  <cols>
    <col min="1" max="1" width="8" style="4" customWidth="1"/>
    <col min="2" max="2" width="27.140625" style="2" customWidth="1"/>
    <col min="3" max="14" width="15" style="2" bestFit="1" customWidth="1"/>
    <col min="15" max="16384" width="11.42578125" style="2"/>
  </cols>
  <sheetData>
    <row r="1" spans="1:14" ht="15" x14ac:dyDescent="0.25">
      <c r="A1" s="1"/>
      <c r="B1" s="33" t="s">
        <v>0</v>
      </c>
      <c r="C1" s="34"/>
      <c r="D1" s="34"/>
      <c r="E1" s="34"/>
      <c r="F1" s="34"/>
    </row>
    <row r="2" spans="1:14" ht="18" customHeight="1" x14ac:dyDescent="0.2">
      <c r="A2" s="3"/>
      <c r="B2" s="35" t="s">
        <v>1</v>
      </c>
      <c r="C2" s="35"/>
      <c r="D2" s="35"/>
      <c r="E2" s="35"/>
      <c r="F2" s="35"/>
      <c r="G2" s="35"/>
      <c r="H2" s="35"/>
    </row>
    <row r="3" spans="1:14" ht="15.75" customHeight="1" x14ac:dyDescent="0.25">
      <c r="B3" s="36" t="s">
        <v>556</v>
      </c>
      <c r="C3" s="36"/>
      <c r="D3" s="36"/>
      <c r="E3" s="36"/>
      <c r="F3" s="36"/>
      <c r="G3" s="36"/>
      <c r="H3" s="36"/>
    </row>
    <row r="4" spans="1:14" ht="15" customHeight="1" x14ac:dyDescent="0.2">
      <c r="B4" s="37" t="s">
        <v>557</v>
      </c>
      <c r="C4" s="37"/>
      <c r="D4" s="37"/>
      <c r="E4" s="37"/>
      <c r="F4" s="37"/>
      <c r="G4" s="37"/>
      <c r="H4" s="37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532</v>
      </c>
      <c r="B10" s="2" t="s">
        <v>533</v>
      </c>
      <c r="C10" s="13">
        <v>10715</v>
      </c>
      <c r="D10" s="2">
        <v>200</v>
      </c>
      <c r="E10" s="2">
        <v>719</v>
      </c>
      <c r="F10" s="2">
        <v>497</v>
      </c>
      <c r="G10" s="2">
        <v>708.5</v>
      </c>
      <c r="H10" s="2">
        <v>0</v>
      </c>
      <c r="I10" s="2">
        <v>12839.5</v>
      </c>
      <c r="J10" s="2">
        <v>1332.98</v>
      </c>
      <c r="K10" s="2">
        <v>1232.28</v>
      </c>
      <c r="L10" s="2">
        <v>1999.7399999999998</v>
      </c>
      <c r="M10" s="2">
        <v>4565</v>
      </c>
      <c r="N10" s="2">
        <v>8274.5</v>
      </c>
    </row>
    <row r="11" spans="1:14" x14ac:dyDescent="0.2">
      <c r="A11" s="4" t="s">
        <v>19</v>
      </c>
      <c r="B11" s="2" t="s">
        <v>20</v>
      </c>
      <c r="C11" s="13">
        <v>11500</v>
      </c>
      <c r="D11" s="2">
        <v>200</v>
      </c>
      <c r="E11" s="2">
        <v>820</v>
      </c>
      <c r="F11" s="2">
        <v>510</v>
      </c>
      <c r="G11" s="2">
        <v>283.39999999999998</v>
      </c>
      <c r="H11" s="2">
        <v>0</v>
      </c>
      <c r="I11" s="2">
        <v>13313.4</v>
      </c>
      <c r="J11" s="2">
        <v>1422.92</v>
      </c>
      <c r="K11" s="2">
        <v>1322.38</v>
      </c>
      <c r="L11" s="2">
        <v>0.59999999999854481</v>
      </c>
      <c r="M11" s="2">
        <v>2745.8999999999987</v>
      </c>
      <c r="N11" s="2">
        <v>10567.5</v>
      </c>
    </row>
    <row r="12" spans="1:14" x14ac:dyDescent="0.2">
      <c r="A12" s="4" t="s">
        <v>23</v>
      </c>
      <c r="B12" s="2" t="s">
        <v>24</v>
      </c>
      <c r="C12" s="13">
        <v>11500</v>
      </c>
      <c r="D12" s="2">
        <v>0</v>
      </c>
      <c r="E12" s="2">
        <v>825</v>
      </c>
      <c r="F12" s="2">
        <v>517</v>
      </c>
      <c r="G12" s="2">
        <v>0</v>
      </c>
      <c r="H12" s="2">
        <v>0</v>
      </c>
      <c r="I12" s="2">
        <v>12842</v>
      </c>
      <c r="J12" s="2">
        <v>1321.96</v>
      </c>
      <c r="K12" s="2">
        <v>1277.98</v>
      </c>
      <c r="L12" s="2">
        <v>713.55999999999949</v>
      </c>
      <c r="M12" s="2">
        <v>3313.4999999999995</v>
      </c>
      <c r="N12" s="2">
        <v>9528.5</v>
      </c>
    </row>
    <row r="13" spans="1:14" x14ac:dyDescent="0.2">
      <c r="A13" s="4" t="s">
        <v>502</v>
      </c>
      <c r="B13" s="2" t="s">
        <v>503</v>
      </c>
      <c r="C13" s="13">
        <v>11500</v>
      </c>
      <c r="D13" s="2">
        <v>400</v>
      </c>
      <c r="E13" s="2">
        <v>820</v>
      </c>
      <c r="F13" s="2">
        <v>510</v>
      </c>
      <c r="G13" s="2">
        <v>0</v>
      </c>
      <c r="H13" s="2">
        <v>0</v>
      </c>
      <c r="I13" s="2">
        <v>13230</v>
      </c>
      <c r="J13" s="2">
        <v>1403.52</v>
      </c>
      <c r="K13" s="2">
        <v>1322.38</v>
      </c>
      <c r="L13" s="2">
        <v>1590.6000000000004</v>
      </c>
      <c r="M13" s="2">
        <v>4316.5</v>
      </c>
      <c r="N13" s="2">
        <v>8913.5</v>
      </c>
    </row>
    <row r="14" spans="1:14" x14ac:dyDescent="0.2">
      <c r="A14" s="4" t="s">
        <v>25</v>
      </c>
      <c r="B14" s="2" t="s">
        <v>26</v>
      </c>
      <c r="C14" s="13">
        <v>11500</v>
      </c>
      <c r="D14" s="2">
        <v>0</v>
      </c>
      <c r="E14" s="2">
        <v>820</v>
      </c>
      <c r="F14" s="2">
        <v>510</v>
      </c>
      <c r="G14" s="2">
        <v>0</v>
      </c>
      <c r="H14" s="2">
        <v>0</v>
      </c>
      <c r="I14" s="2">
        <v>12830</v>
      </c>
      <c r="J14" s="2">
        <v>1331.02</v>
      </c>
      <c r="K14" s="2">
        <v>1322.38</v>
      </c>
      <c r="L14" s="2">
        <v>1.1000000000003638</v>
      </c>
      <c r="M14" s="2">
        <v>2654.5000000000005</v>
      </c>
      <c r="N14" s="2">
        <v>10175.5</v>
      </c>
    </row>
    <row r="15" spans="1:14" x14ac:dyDescent="0.2">
      <c r="A15" s="4" t="s">
        <v>524</v>
      </c>
      <c r="B15" s="2" t="s">
        <v>525</v>
      </c>
      <c r="C15" s="13">
        <v>39022.800000000003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45236.800000000003</v>
      </c>
      <c r="J15" s="2">
        <v>8853.4</v>
      </c>
      <c r="K15" s="2">
        <v>4487.62</v>
      </c>
      <c r="L15" s="2">
        <v>5598.2800000000025</v>
      </c>
      <c r="M15" s="2">
        <v>18939.300000000003</v>
      </c>
      <c r="N15" s="2">
        <v>26297.5</v>
      </c>
    </row>
    <row r="16" spans="1:14" x14ac:dyDescent="0.2">
      <c r="A16" s="4" t="s">
        <v>27</v>
      </c>
      <c r="B16" s="2" t="s">
        <v>28</v>
      </c>
      <c r="C16" s="13">
        <v>29714</v>
      </c>
      <c r="D16" s="2">
        <v>0</v>
      </c>
      <c r="E16" s="2">
        <v>1074.3800000000001</v>
      </c>
      <c r="F16" s="2">
        <v>723.8</v>
      </c>
      <c r="G16" s="2">
        <v>0</v>
      </c>
      <c r="H16" s="2">
        <v>17380</v>
      </c>
      <c r="I16" s="2">
        <v>48892.18</v>
      </c>
      <c r="J16" s="2">
        <v>5414.14</v>
      </c>
      <c r="K16" s="2">
        <v>3417.08</v>
      </c>
      <c r="L16" s="2">
        <v>6258.9599999999991</v>
      </c>
      <c r="M16" s="2">
        <v>15090.18</v>
      </c>
      <c r="N16" s="2">
        <v>33802</v>
      </c>
    </row>
    <row r="17" spans="1:14" x14ac:dyDescent="0.2">
      <c r="A17" s="4" t="s">
        <v>544</v>
      </c>
      <c r="B17" s="2" t="s">
        <v>545</v>
      </c>
      <c r="C17" s="2">
        <v>20272</v>
      </c>
      <c r="D17" s="2">
        <v>0</v>
      </c>
      <c r="E17" s="2">
        <v>1206</v>
      </c>
      <c r="F17" s="2">
        <v>975</v>
      </c>
      <c r="G17" s="2">
        <v>0</v>
      </c>
      <c r="H17" s="2">
        <v>0</v>
      </c>
      <c r="I17" s="2">
        <v>22453</v>
      </c>
      <c r="J17" s="2">
        <v>3373.8</v>
      </c>
      <c r="K17" s="2">
        <v>2331.3000000000002</v>
      </c>
      <c r="L17" s="2">
        <v>1111.9000000000015</v>
      </c>
      <c r="M17" s="2">
        <v>6817.0000000000018</v>
      </c>
      <c r="N17" s="2">
        <v>15636</v>
      </c>
    </row>
    <row r="18" spans="1:14" x14ac:dyDescent="0.2">
      <c r="A18" s="4" t="s">
        <v>546</v>
      </c>
      <c r="B18" s="2" t="s">
        <v>547</v>
      </c>
      <c r="C18" s="2">
        <v>12197</v>
      </c>
      <c r="D18" s="2">
        <v>200</v>
      </c>
      <c r="E18" s="2">
        <v>815</v>
      </c>
      <c r="F18" s="2">
        <v>716</v>
      </c>
      <c r="G18" s="2">
        <v>0</v>
      </c>
      <c r="H18" s="2">
        <v>0</v>
      </c>
      <c r="I18" s="2">
        <v>13928</v>
      </c>
      <c r="J18" s="2">
        <v>1552.78</v>
      </c>
      <c r="K18" s="2">
        <v>1402.64</v>
      </c>
      <c r="L18" s="2">
        <v>0.57999999999992724</v>
      </c>
      <c r="M18" s="2">
        <v>2956</v>
      </c>
      <c r="N18" s="2">
        <v>10972</v>
      </c>
    </row>
    <row r="19" spans="1:14" s="12" customFormat="1" x14ac:dyDescent="0.2">
      <c r="A19" s="11"/>
      <c r="C19" s="12" t="s">
        <v>39</v>
      </c>
      <c r="D19" s="12" t="s">
        <v>39</v>
      </c>
      <c r="E19" s="12" t="s">
        <v>39</v>
      </c>
      <c r="F19" s="12" t="s">
        <v>39</v>
      </c>
      <c r="G19" s="12" t="s">
        <v>39</v>
      </c>
      <c r="H19" s="12" t="s">
        <v>39</v>
      </c>
      <c r="I19" s="12" t="s">
        <v>39</v>
      </c>
      <c r="J19" s="12" t="s">
        <v>39</v>
      </c>
      <c r="K19" s="12" t="s">
        <v>39</v>
      </c>
      <c r="L19" s="12" t="s">
        <v>39</v>
      </c>
      <c r="M19" s="12" t="s">
        <v>39</v>
      </c>
      <c r="N19" s="12" t="s">
        <v>39</v>
      </c>
    </row>
    <row r="21" spans="1:14" x14ac:dyDescent="0.2">
      <c r="A21" s="10" t="s">
        <v>40</v>
      </c>
    </row>
    <row r="22" spans="1:14" x14ac:dyDescent="0.2">
      <c r="A22" s="4" t="s">
        <v>101</v>
      </c>
      <c r="B22" s="2" t="s">
        <v>102</v>
      </c>
      <c r="C22" s="2">
        <v>11756</v>
      </c>
      <c r="D22" s="2">
        <v>0</v>
      </c>
      <c r="E22" s="2">
        <v>846</v>
      </c>
      <c r="F22" s="2">
        <v>610</v>
      </c>
      <c r="G22" s="2">
        <v>850.2</v>
      </c>
      <c r="H22" s="2">
        <v>0</v>
      </c>
      <c r="I22" s="2">
        <v>14062.2</v>
      </c>
      <c r="J22" s="2">
        <v>1581.5</v>
      </c>
      <c r="K22" s="2">
        <v>1350.48</v>
      </c>
      <c r="L22" s="2">
        <v>0.22000000000116415</v>
      </c>
      <c r="M22" s="2">
        <v>2932.2000000000012</v>
      </c>
      <c r="N22" s="2">
        <v>11130</v>
      </c>
    </row>
    <row r="23" spans="1:14" x14ac:dyDescent="0.2">
      <c r="A23" s="4" t="s">
        <v>41</v>
      </c>
      <c r="B23" s="2" t="s">
        <v>42</v>
      </c>
      <c r="C23" s="13">
        <v>10205</v>
      </c>
      <c r="D23" s="2">
        <v>400</v>
      </c>
      <c r="E23" s="2">
        <v>707</v>
      </c>
      <c r="F23" s="2">
        <v>484</v>
      </c>
      <c r="G23" s="2">
        <v>738.5</v>
      </c>
      <c r="H23" s="2">
        <v>0</v>
      </c>
      <c r="I23" s="2">
        <v>12534.5</v>
      </c>
      <c r="J23" s="2">
        <v>1278.26</v>
      </c>
      <c r="K23" s="2">
        <v>1173.58</v>
      </c>
      <c r="L23" s="2">
        <v>201.65999999999985</v>
      </c>
      <c r="M23" s="2">
        <v>2653.5</v>
      </c>
      <c r="N23" s="2">
        <v>9881</v>
      </c>
    </row>
    <row r="24" spans="1:14" x14ac:dyDescent="0.2">
      <c r="A24" s="4" t="s">
        <v>43</v>
      </c>
      <c r="B24" s="2" t="s">
        <v>44</v>
      </c>
      <c r="C24" s="13">
        <v>11500</v>
      </c>
      <c r="D24" s="2">
        <v>200</v>
      </c>
      <c r="E24" s="2">
        <v>820</v>
      </c>
      <c r="F24" s="2">
        <v>510</v>
      </c>
      <c r="G24" s="2">
        <v>566.79999999999995</v>
      </c>
      <c r="H24" s="2">
        <v>0</v>
      </c>
      <c r="I24" s="2">
        <v>13596.8</v>
      </c>
      <c r="J24" s="2">
        <v>1481.86</v>
      </c>
      <c r="K24" s="2">
        <v>1322.38</v>
      </c>
      <c r="L24" s="2">
        <v>4737.0599999999995</v>
      </c>
      <c r="M24" s="2">
        <v>7541.2999999999993</v>
      </c>
      <c r="N24" s="2">
        <v>6055.5</v>
      </c>
    </row>
    <row r="25" spans="1:14" x14ac:dyDescent="0.2">
      <c r="A25" s="4" t="s">
        <v>45</v>
      </c>
      <c r="B25" s="2" t="s">
        <v>46</v>
      </c>
      <c r="C25" s="13">
        <v>9029</v>
      </c>
      <c r="D25" s="2">
        <v>400</v>
      </c>
      <c r="E25" s="2">
        <v>601</v>
      </c>
      <c r="F25" s="2">
        <v>361</v>
      </c>
      <c r="G25" s="2">
        <v>425.1</v>
      </c>
      <c r="H25" s="2">
        <v>0</v>
      </c>
      <c r="I25" s="2">
        <v>10816.1</v>
      </c>
      <c r="J25" s="2">
        <v>974.34</v>
      </c>
      <c r="K25" s="2">
        <v>1038.28</v>
      </c>
      <c r="L25" s="2">
        <v>3961.9799999999996</v>
      </c>
      <c r="M25" s="2">
        <v>5974.5999999999995</v>
      </c>
      <c r="N25" s="2">
        <v>4841.5</v>
      </c>
    </row>
    <row r="26" spans="1:14" x14ac:dyDescent="0.2">
      <c r="A26" s="4" t="s">
        <v>47</v>
      </c>
      <c r="B26" s="2" t="s">
        <v>48</v>
      </c>
      <c r="C26" s="13">
        <v>10205</v>
      </c>
      <c r="D26" s="2">
        <v>400</v>
      </c>
      <c r="E26" s="2">
        <v>707.1</v>
      </c>
      <c r="F26" s="2">
        <v>484.2</v>
      </c>
      <c r="G26" s="2">
        <v>0</v>
      </c>
      <c r="H26" s="2">
        <v>2607.9699999999998</v>
      </c>
      <c r="I26" s="2">
        <v>14404.27</v>
      </c>
      <c r="J26" s="2">
        <v>1498.34</v>
      </c>
      <c r="K26" s="2">
        <v>1209.05</v>
      </c>
      <c r="L26" s="2">
        <v>-0.11999999999898137</v>
      </c>
      <c r="M26" s="2">
        <v>2707.2700000000009</v>
      </c>
      <c r="N26" s="2">
        <v>11697</v>
      </c>
    </row>
    <row r="27" spans="1:14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</row>
    <row r="29" spans="1:14" x14ac:dyDescent="0.2">
      <c r="A29" s="10" t="s">
        <v>49</v>
      </c>
    </row>
    <row r="30" spans="1:14" x14ac:dyDescent="0.2">
      <c r="A30" s="4" t="s">
        <v>50</v>
      </c>
      <c r="B30" s="2" t="s">
        <v>51</v>
      </c>
      <c r="C30" s="2">
        <v>8606</v>
      </c>
      <c r="D30" s="2">
        <v>0</v>
      </c>
      <c r="E30" s="2">
        <v>603</v>
      </c>
      <c r="F30" s="2">
        <v>378</v>
      </c>
      <c r="G30" s="2">
        <v>850.2</v>
      </c>
      <c r="H30" s="2">
        <v>0</v>
      </c>
      <c r="I30" s="2">
        <v>10437.200000000001</v>
      </c>
      <c r="J30" s="2">
        <v>913.86</v>
      </c>
      <c r="K30" s="2">
        <v>989.74</v>
      </c>
      <c r="L30" s="2">
        <v>-0.3999999999996362</v>
      </c>
      <c r="M30" s="2">
        <v>1903.2000000000003</v>
      </c>
      <c r="N30" s="2">
        <v>8534</v>
      </c>
    </row>
    <row r="31" spans="1:14" x14ac:dyDescent="0.2">
      <c r="A31" s="4" t="s">
        <v>52</v>
      </c>
      <c r="B31" s="2" t="s">
        <v>53</v>
      </c>
      <c r="C31" s="2">
        <v>12266</v>
      </c>
      <c r="D31" s="2">
        <v>0</v>
      </c>
      <c r="E31" s="2">
        <v>774.5</v>
      </c>
      <c r="F31" s="2">
        <v>508</v>
      </c>
      <c r="G31" s="2">
        <v>708.5</v>
      </c>
      <c r="H31" s="2">
        <v>817.74</v>
      </c>
      <c r="I31" s="2">
        <v>15074.74</v>
      </c>
      <c r="J31" s="2">
        <v>1710.45</v>
      </c>
      <c r="K31" s="2">
        <v>1410.64</v>
      </c>
      <c r="L31" s="2">
        <v>-0.3500000000003638</v>
      </c>
      <c r="M31" s="2">
        <v>3120.74</v>
      </c>
      <c r="N31" s="2">
        <v>11954</v>
      </c>
    </row>
    <row r="32" spans="1:14" x14ac:dyDescent="0.2">
      <c r="A32" s="4" t="s">
        <v>54</v>
      </c>
      <c r="B32" s="2" t="s">
        <v>55</v>
      </c>
      <c r="C32" s="2">
        <v>11076</v>
      </c>
      <c r="D32" s="2">
        <v>0</v>
      </c>
      <c r="E32" s="2">
        <v>801</v>
      </c>
      <c r="F32" s="2">
        <v>539</v>
      </c>
      <c r="G32" s="2">
        <v>850.2</v>
      </c>
      <c r="H32" s="2">
        <v>738.38</v>
      </c>
      <c r="I32" s="2">
        <v>14004.58</v>
      </c>
      <c r="J32" s="2">
        <v>1482.17</v>
      </c>
      <c r="K32" s="2">
        <v>1273.72</v>
      </c>
      <c r="L32" s="2">
        <v>5826.1899999999987</v>
      </c>
      <c r="M32" s="2">
        <v>8582.0799999999981</v>
      </c>
      <c r="N32" s="2">
        <v>5422.5</v>
      </c>
    </row>
    <row r="33" spans="1:14" x14ac:dyDescent="0.2">
      <c r="A33" s="4" t="s">
        <v>56</v>
      </c>
      <c r="B33" s="2" t="s">
        <v>57</v>
      </c>
      <c r="C33" s="2">
        <v>12197</v>
      </c>
      <c r="D33" s="2">
        <v>400</v>
      </c>
      <c r="E33" s="2">
        <v>815</v>
      </c>
      <c r="F33" s="2">
        <v>496</v>
      </c>
      <c r="G33" s="2">
        <v>850.2</v>
      </c>
      <c r="H33" s="2">
        <v>2540.35</v>
      </c>
      <c r="I33" s="2">
        <v>17298.55</v>
      </c>
      <c r="J33" s="2">
        <v>2182.5500000000002</v>
      </c>
      <c r="K33" s="2">
        <v>1402.68</v>
      </c>
      <c r="L33" s="2">
        <v>4256.82</v>
      </c>
      <c r="M33" s="2">
        <v>7842.05</v>
      </c>
      <c r="N33" s="2">
        <v>9456.5</v>
      </c>
    </row>
    <row r="34" spans="1:14" x14ac:dyDescent="0.2">
      <c r="A34" s="4" t="s">
        <v>58</v>
      </c>
      <c r="B34" s="2" t="s">
        <v>59</v>
      </c>
      <c r="C34" s="2">
        <v>11076</v>
      </c>
      <c r="D34" s="2">
        <v>200</v>
      </c>
      <c r="E34" s="2">
        <v>801</v>
      </c>
      <c r="F34" s="2">
        <v>539</v>
      </c>
      <c r="G34" s="2">
        <v>708.5</v>
      </c>
      <c r="H34" s="2">
        <v>0</v>
      </c>
      <c r="I34" s="2">
        <v>13324.5</v>
      </c>
      <c r="J34" s="2">
        <v>1425.24</v>
      </c>
      <c r="K34" s="2">
        <v>1273.6600000000001</v>
      </c>
      <c r="L34" s="2">
        <v>1553.6000000000004</v>
      </c>
      <c r="M34" s="2">
        <v>4252.5</v>
      </c>
      <c r="N34" s="2">
        <v>9072</v>
      </c>
    </row>
    <row r="35" spans="1:14" x14ac:dyDescent="0.2">
      <c r="A35" s="4" t="s">
        <v>60</v>
      </c>
      <c r="B35" s="2" t="s">
        <v>61</v>
      </c>
      <c r="C35" s="2">
        <v>12197</v>
      </c>
      <c r="D35" s="2">
        <v>400</v>
      </c>
      <c r="E35" s="2">
        <v>815</v>
      </c>
      <c r="F35" s="2">
        <v>496</v>
      </c>
      <c r="G35" s="2">
        <v>708.5</v>
      </c>
      <c r="H35" s="2">
        <v>4014.88</v>
      </c>
      <c r="I35" s="2">
        <v>18631.38</v>
      </c>
      <c r="J35" s="2">
        <v>2377.0100000000002</v>
      </c>
      <c r="K35" s="2">
        <v>1402.68</v>
      </c>
      <c r="L35" s="2">
        <v>5021.6900000000005</v>
      </c>
      <c r="M35" s="2">
        <v>8801.380000000001</v>
      </c>
      <c r="N35" s="2">
        <v>9830</v>
      </c>
    </row>
    <row r="36" spans="1:14" x14ac:dyDescent="0.2">
      <c r="A36" s="4" t="s">
        <v>62</v>
      </c>
      <c r="B36" s="2" t="s">
        <v>63</v>
      </c>
      <c r="C36" s="2">
        <v>12197</v>
      </c>
      <c r="D36" s="2">
        <v>400</v>
      </c>
      <c r="E36" s="2">
        <v>815</v>
      </c>
      <c r="F36" s="2">
        <v>496</v>
      </c>
      <c r="G36" s="2">
        <v>708.5</v>
      </c>
      <c r="H36" s="2">
        <v>2795.17</v>
      </c>
      <c r="I36" s="2">
        <v>17411.669999999998</v>
      </c>
      <c r="J36" s="2">
        <v>2125.3000000000002</v>
      </c>
      <c r="K36" s="2">
        <v>1402.68</v>
      </c>
      <c r="L36" s="2">
        <v>6321.6899999999987</v>
      </c>
      <c r="M36" s="2">
        <v>9849.6699999999983</v>
      </c>
      <c r="N36" s="2">
        <v>7562</v>
      </c>
    </row>
    <row r="37" spans="1:14" x14ac:dyDescent="0.2">
      <c r="A37" s="4" t="s">
        <v>64</v>
      </c>
      <c r="B37" s="2" t="s">
        <v>65</v>
      </c>
      <c r="C37" s="2">
        <v>11076</v>
      </c>
      <c r="D37" s="2">
        <v>0</v>
      </c>
      <c r="E37" s="2">
        <v>801</v>
      </c>
      <c r="F37" s="2">
        <v>539</v>
      </c>
      <c r="G37" s="2">
        <v>425.1</v>
      </c>
      <c r="H37" s="2">
        <v>0</v>
      </c>
      <c r="I37" s="2">
        <v>12841.1</v>
      </c>
      <c r="J37" s="2">
        <v>1333.14</v>
      </c>
      <c r="K37" s="2">
        <v>1273.6600000000001</v>
      </c>
      <c r="L37" s="2">
        <v>8959.2999999999993</v>
      </c>
      <c r="M37" s="2">
        <v>11566.099999999999</v>
      </c>
      <c r="N37" s="2">
        <v>1275</v>
      </c>
    </row>
    <row r="38" spans="1:14" x14ac:dyDescent="0.2">
      <c r="A38" s="4" t="s">
        <v>66</v>
      </c>
      <c r="B38" s="2" t="s">
        <v>67</v>
      </c>
      <c r="C38" s="2">
        <v>12658</v>
      </c>
      <c r="D38" s="2">
        <v>0</v>
      </c>
      <c r="E38" s="2">
        <v>915</v>
      </c>
      <c r="F38" s="2">
        <v>616</v>
      </c>
      <c r="G38" s="2">
        <v>425.1</v>
      </c>
      <c r="H38" s="2">
        <v>0</v>
      </c>
      <c r="I38" s="2">
        <v>14614.1</v>
      </c>
      <c r="J38" s="2">
        <v>1699.34</v>
      </c>
      <c r="K38" s="2">
        <v>1455.66</v>
      </c>
      <c r="L38" s="2">
        <v>7605.1</v>
      </c>
      <c r="M38" s="2">
        <v>10760.1</v>
      </c>
      <c r="N38" s="2">
        <v>3854</v>
      </c>
    </row>
    <row r="39" spans="1:14" x14ac:dyDescent="0.2">
      <c r="A39" s="4" t="s">
        <v>68</v>
      </c>
      <c r="B39" s="2" t="s">
        <v>69</v>
      </c>
      <c r="C39" s="2">
        <v>12658</v>
      </c>
      <c r="D39" s="2">
        <v>200</v>
      </c>
      <c r="E39" s="2">
        <v>915</v>
      </c>
      <c r="F39" s="2">
        <v>616</v>
      </c>
      <c r="G39" s="2">
        <v>283.39999999999998</v>
      </c>
      <c r="H39" s="2">
        <v>843.86</v>
      </c>
      <c r="I39" s="2">
        <v>15516.26</v>
      </c>
      <c r="J39" s="2">
        <v>1801.92</v>
      </c>
      <c r="K39" s="2">
        <v>1455.66</v>
      </c>
      <c r="L39" s="2">
        <v>7274.68</v>
      </c>
      <c r="M39" s="2">
        <v>10532.26</v>
      </c>
      <c r="N39" s="2">
        <v>4984</v>
      </c>
    </row>
    <row r="40" spans="1:14" x14ac:dyDescent="0.2">
      <c r="A40" s="4" t="s">
        <v>70</v>
      </c>
      <c r="B40" s="2" t="s">
        <v>71</v>
      </c>
      <c r="C40" s="2">
        <v>11076</v>
      </c>
      <c r="D40" s="2">
        <v>200</v>
      </c>
      <c r="E40" s="2">
        <v>864</v>
      </c>
      <c r="F40" s="2">
        <v>582</v>
      </c>
      <c r="G40" s="2">
        <v>283.39999999999998</v>
      </c>
      <c r="H40" s="2">
        <v>0</v>
      </c>
      <c r="I40" s="2">
        <v>13005.4</v>
      </c>
      <c r="J40" s="2">
        <v>1595.22</v>
      </c>
      <c r="K40" s="2">
        <v>1402.66</v>
      </c>
      <c r="L40" s="2">
        <v>4316.5200000000004</v>
      </c>
      <c r="M40" s="2">
        <v>7314.4000000000005</v>
      </c>
      <c r="N40" s="2">
        <v>5691</v>
      </c>
    </row>
    <row r="41" spans="1:14" x14ac:dyDescent="0.2">
      <c r="A41" s="4" t="s">
        <v>72</v>
      </c>
      <c r="B41" s="2" t="s">
        <v>73</v>
      </c>
      <c r="C41" s="2">
        <v>11076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12899.4</v>
      </c>
      <c r="J41" s="2">
        <v>1343.58</v>
      </c>
      <c r="K41" s="2">
        <v>1273.6600000000001</v>
      </c>
      <c r="L41" s="2">
        <v>5351.66</v>
      </c>
      <c r="M41" s="2">
        <v>7968.9</v>
      </c>
      <c r="N41" s="2">
        <v>4930.5</v>
      </c>
    </row>
    <row r="42" spans="1:14" x14ac:dyDescent="0.2">
      <c r="A42" s="4" t="s">
        <v>548</v>
      </c>
      <c r="B42" s="2" t="s">
        <v>549</v>
      </c>
      <c r="C42" s="2">
        <v>8123</v>
      </c>
      <c r="D42" s="2">
        <v>0</v>
      </c>
      <c r="E42" s="2">
        <v>564</v>
      </c>
      <c r="F42" s="2">
        <v>352</v>
      </c>
      <c r="G42" s="2">
        <v>283.39999999999998</v>
      </c>
      <c r="H42" s="2">
        <v>0</v>
      </c>
      <c r="I42" s="2">
        <v>9322.4</v>
      </c>
      <c r="J42" s="2">
        <v>728.32</v>
      </c>
      <c r="K42" s="2">
        <v>901.32</v>
      </c>
      <c r="L42" s="2">
        <v>4414.2599999999993</v>
      </c>
      <c r="M42" s="2">
        <v>6043.9</v>
      </c>
      <c r="N42" s="2">
        <v>3278.5</v>
      </c>
    </row>
    <row r="43" spans="1:14" x14ac:dyDescent="0.2">
      <c r="A43" s="4" t="s">
        <v>74</v>
      </c>
      <c r="B43" s="2" t="s">
        <v>75</v>
      </c>
      <c r="C43" s="2">
        <v>11076</v>
      </c>
      <c r="D43" s="2">
        <v>400</v>
      </c>
      <c r="E43" s="2">
        <v>801</v>
      </c>
      <c r="F43" s="2">
        <v>539</v>
      </c>
      <c r="G43" s="2">
        <v>283.39999999999998</v>
      </c>
      <c r="H43" s="2">
        <v>738.38</v>
      </c>
      <c r="I43" s="2">
        <v>13837.779999999999</v>
      </c>
      <c r="J43" s="2">
        <v>1456.45</v>
      </c>
      <c r="K43" s="2">
        <v>1273.72</v>
      </c>
      <c r="L43" s="2">
        <v>3868.1099999999988</v>
      </c>
      <c r="M43" s="2">
        <v>6598.2799999999988</v>
      </c>
      <c r="N43" s="2">
        <v>7239.5</v>
      </c>
    </row>
    <row r="44" spans="1:14" x14ac:dyDescent="0.2">
      <c r="A44" s="4" t="s">
        <v>76</v>
      </c>
      <c r="B44" s="2" t="s">
        <v>77</v>
      </c>
      <c r="C44" s="2">
        <v>11076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738.38</v>
      </c>
      <c r="I44" s="2">
        <v>13437.779999999999</v>
      </c>
      <c r="J44" s="2">
        <v>1348.54</v>
      </c>
      <c r="K44" s="2">
        <v>1273.72</v>
      </c>
      <c r="L44" s="2">
        <v>6472.5199999999986</v>
      </c>
      <c r="M44" s="2">
        <v>9094.7799999999988</v>
      </c>
      <c r="N44" s="2">
        <v>4343</v>
      </c>
    </row>
    <row r="45" spans="1:14" x14ac:dyDescent="0.2">
      <c r="A45" s="4" t="s">
        <v>78</v>
      </c>
      <c r="B45" s="2" t="s">
        <v>79</v>
      </c>
      <c r="C45" s="2">
        <v>7838</v>
      </c>
      <c r="D45" s="2">
        <v>0</v>
      </c>
      <c r="E45" s="2">
        <v>564</v>
      </c>
      <c r="F45" s="2">
        <v>352</v>
      </c>
      <c r="G45" s="2">
        <v>283.39999999999998</v>
      </c>
      <c r="H45" s="2">
        <v>80</v>
      </c>
      <c r="I45" s="2">
        <v>9117.4</v>
      </c>
      <c r="J45" s="2">
        <v>712.9</v>
      </c>
      <c r="K45" s="2">
        <v>901.32</v>
      </c>
      <c r="L45" s="2">
        <v>3.18</v>
      </c>
      <c r="M45" s="2">
        <v>1617.4</v>
      </c>
      <c r="N45" s="2">
        <v>7500</v>
      </c>
    </row>
    <row r="46" spans="1:14" x14ac:dyDescent="0.2">
      <c r="A46" s="4" t="s">
        <v>80</v>
      </c>
      <c r="B46" s="2" t="s">
        <v>81</v>
      </c>
      <c r="C46" s="2">
        <v>11076</v>
      </c>
      <c r="D46" s="2">
        <v>0</v>
      </c>
      <c r="E46" s="2">
        <v>801</v>
      </c>
      <c r="F46" s="2">
        <v>539</v>
      </c>
      <c r="G46" s="2">
        <v>283.39999999999998</v>
      </c>
      <c r="H46" s="2">
        <v>0</v>
      </c>
      <c r="I46" s="2">
        <v>12699.4</v>
      </c>
      <c r="J46" s="2">
        <v>1306.01</v>
      </c>
      <c r="K46" s="2">
        <v>1273.7</v>
      </c>
      <c r="L46" s="2">
        <v>1220.6899999999987</v>
      </c>
      <c r="M46" s="2">
        <v>3800.3999999999987</v>
      </c>
      <c r="N46" s="2">
        <v>8899</v>
      </c>
    </row>
    <row r="47" spans="1:14" x14ac:dyDescent="0.2">
      <c r="A47" s="4" t="s">
        <v>82</v>
      </c>
      <c r="B47" s="2" t="s">
        <v>83</v>
      </c>
      <c r="C47" s="2">
        <v>11076</v>
      </c>
      <c r="D47" s="2">
        <v>0</v>
      </c>
      <c r="E47" s="2">
        <v>801</v>
      </c>
      <c r="F47" s="2">
        <v>539</v>
      </c>
      <c r="G47" s="2">
        <v>0</v>
      </c>
      <c r="H47" s="2">
        <v>2953.52</v>
      </c>
      <c r="I47" s="2">
        <v>15369.52</v>
      </c>
      <c r="J47" s="2">
        <v>1705.15</v>
      </c>
      <c r="K47" s="2">
        <v>1273.72</v>
      </c>
      <c r="L47" s="2">
        <v>5346.6500000000015</v>
      </c>
      <c r="M47" s="2">
        <v>8325.52</v>
      </c>
      <c r="N47" s="2">
        <v>7044</v>
      </c>
    </row>
    <row r="48" spans="1:14" x14ac:dyDescent="0.2">
      <c r="A48" s="4" t="s">
        <v>84</v>
      </c>
      <c r="B48" s="2" t="s">
        <v>85</v>
      </c>
      <c r="C48" s="2">
        <v>11076</v>
      </c>
      <c r="D48" s="2">
        <v>200</v>
      </c>
      <c r="E48" s="2">
        <v>801</v>
      </c>
      <c r="F48" s="2">
        <v>539</v>
      </c>
      <c r="G48" s="2">
        <v>0</v>
      </c>
      <c r="H48" s="2">
        <v>738.38</v>
      </c>
      <c r="I48" s="2">
        <v>13354.38</v>
      </c>
      <c r="J48" s="2">
        <v>1364.95</v>
      </c>
      <c r="K48" s="2">
        <v>1273.7</v>
      </c>
      <c r="L48" s="2">
        <v>3956.2299999999996</v>
      </c>
      <c r="M48" s="2">
        <v>6594.8799999999992</v>
      </c>
      <c r="N48" s="2">
        <v>6759.5</v>
      </c>
    </row>
    <row r="49" spans="1:14" x14ac:dyDescent="0.2">
      <c r="A49" s="4" t="s">
        <v>86</v>
      </c>
      <c r="B49" s="2" t="s">
        <v>87</v>
      </c>
      <c r="C49" s="2">
        <v>13156</v>
      </c>
      <c r="D49" s="2">
        <v>0</v>
      </c>
      <c r="E49" s="2">
        <v>926</v>
      </c>
      <c r="F49" s="2">
        <v>609</v>
      </c>
      <c r="G49" s="2">
        <v>0</v>
      </c>
      <c r="H49" s="2">
        <v>0</v>
      </c>
      <c r="I49" s="2">
        <v>14691</v>
      </c>
      <c r="J49" s="2">
        <v>1622.1</v>
      </c>
      <c r="K49" s="2">
        <v>1512.92</v>
      </c>
      <c r="L49" s="2">
        <v>3451.4799999999996</v>
      </c>
      <c r="M49" s="2">
        <v>6586.5</v>
      </c>
      <c r="N49" s="2">
        <v>8104.5</v>
      </c>
    </row>
    <row r="50" spans="1:14" x14ac:dyDescent="0.2">
      <c r="A50" s="4" t="s">
        <v>88</v>
      </c>
      <c r="B50" s="2" t="s">
        <v>89</v>
      </c>
      <c r="C50" s="2">
        <v>11076</v>
      </c>
      <c r="D50" s="2">
        <v>200</v>
      </c>
      <c r="E50" s="2">
        <v>801</v>
      </c>
      <c r="F50" s="2">
        <v>539</v>
      </c>
      <c r="G50" s="2">
        <v>0</v>
      </c>
      <c r="H50" s="2">
        <v>738.38</v>
      </c>
      <c r="I50" s="2">
        <v>13354.38</v>
      </c>
      <c r="J50" s="2">
        <v>1361.48</v>
      </c>
      <c r="K50" s="2">
        <v>1273.7</v>
      </c>
      <c r="L50" s="2">
        <v>1720.6999999999989</v>
      </c>
      <c r="M50" s="2">
        <v>4355.8799999999992</v>
      </c>
      <c r="N50" s="2">
        <v>8998.5</v>
      </c>
    </row>
    <row r="51" spans="1:14" x14ac:dyDescent="0.2">
      <c r="A51" s="4" t="s">
        <v>90</v>
      </c>
      <c r="B51" s="2" t="s">
        <v>91</v>
      </c>
      <c r="C51" s="2">
        <v>11496</v>
      </c>
      <c r="D51" s="2">
        <v>0</v>
      </c>
      <c r="E51" s="2">
        <v>820</v>
      </c>
      <c r="F51" s="2">
        <v>493</v>
      </c>
      <c r="G51" s="2">
        <v>0</v>
      </c>
      <c r="H51" s="2">
        <v>0</v>
      </c>
      <c r="I51" s="2">
        <v>12809</v>
      </c>
      <c r="J51" s="2">
        <v>1327.44</v>
      </c>
      <c r="K51" s="2">
        <v>1322.04</v>
      </c>
      <c r="L51" s="2">
        <v>2.0000000000436557E-2</v>
      </c>
      <c r="M51" s="2">
        <v>2649.5000000000005</v>
      </c>
      <c r="N51" s="2">
        <v>10159.5</v>
      </c>
    </row>
    <row r="52" spans="1:14" x14ac:dyDescent="0.2">
      <c r="A52" s="4" t="s">
        <v>92</v>
      </c>
      <c r="B52" s="2" t="s">
        <v>93</v>
      </c>
      <c r="C52" s="2">
        <v>12658</v>
      </c>
      <c r="D52" s="2">
        <v>200</v>
      </c>
      <c r="E52" s="2">
        <v>915</v>
      </c>
      <c r="F52" s="2">
        <v>616</v>
      </c>
      <c r="G52" s="2">
        <v>0</v>
      </c>
      <c r="H52" s="2">
        <v>843.86</v>
      </c>
      <c r="I52" s="2">
        <v>15232.86</v>
      </c>
      <c r="J52" s="2">
        <v>1741.39</v>
      </c>
      <c r="K52" s="2">
        <v>1455.66</v>
      </c>
      <c r="L52" s="2">
        <v>226.81000000000131</v>
      </c>
      <c r="M52" s="2">
        <v>3423.8600000000015</v>
      </c>
      <c r="N52" s="2">
        <v>11809</v>
      </c>
    </row>
    <row r="53" spans="1:14" x14ac:dyDescent="0.2">
      <c r="A53" s="4" t="s">
        <v>94</v>
      </c>
      <c r="B53" s="2" t="s">
        <v>95</v>
      </c>
      <c r="C53" s="2">
        <v>15333</v>
      </c>
      <c r="D53" s="2">
        <v>400</v>
      </c>
      <c r="E53" s="2">
        <v>1093</v>
      </c>
      <c r="F53" s="2">
        <v>679</v>
      </c>
      <c r="G53" s="2">
        <v>0</v>
      </c>
      <c r="H53" s="2">
        <v>0</v>
      </c>
      <c r="I53" s="2">
        <v>17505</v>
      </c>
      <c r="J53" s="2">
        <v>2316.86</v>
      </c>
      <c r="K53" s="2">
        <v>1763.3</v>
      </c>
      <c r="L53" s="2">
        <v>-0.15999999999985448</v>
      </c>
      <c r="M53" s="2">
        <v>4080</v>
      </c>
      <c r="N53" s="2">
        <v>13425</v>
      </c>
    </row>
    <row r="54" spans="1:14" x14ac:dyDescent="0.2">
      <c r="A54" s="4" t="s">
        <v>96</v>
      </c>
      <c r="B54" s="2" t="s">
        <v>97</v>
      </c>
      <c r="C54" s="2">
        <v>15333</v>
      </c>
      <c r="D54" s="2">
        <v>400</v>
      </c>
      <c r="E54" s="2">
        <v>1093</v>
      </c>
      <c r="F54" s="2">
        <v>679</v>
      </c>
      <c r="G54" s="2">
        <v>0</v>
      </c>
      <c r="H54" s="2">
        <v>0</v>
      </c>
      <c r="I54" s="2">
        <v>17505</v>
      </c>
      <c r="J54" s="2">
        <v>2316.86</v>
      </c>
      <c r="K54" s="2">
        <v>1763.3</v>
      </c>
      <c r="L54" s="2">
        <v>0.34000000000014552</v>
      </c>
      <c r="M54" s="2">
        <v>4080.5</v>
      </c>
      <c r="N54" s="2">
        <v>13424.5</v>
      </c>
    </row>
    <row r="55" spans="1:14" s="12" customFormat="1" x14ac:dyDescent="0.2">
      <c r="A55" s="11"/>
      <c r="C55" s="12" t="s">
        <v>39</v>
      </c>
      <c r="D55" s="12" t="s">
        <v>39</v>
      </c>
      <c r="E55" s="12" t="s">
        <v>39</v>
      </c>
      <c r="F55" s="12" t="s">
        <v>39</v>
      </c>
      <c r="G55" s="12" t="s">
        <v>39</v>
      </c>
      <c r="H55" s="12" t="s">
        <v>39</v>
      </c>
      <c r="I55" s="12" t="s">
        <v>39</v>
      </c>
      <c r="J55" s="12" t="s">
        <v>39</v>
      </c>
      <c r="K55" s="12" t="s">
        <v>39</v>
      </c>
      <c r="L55" s="12" t="s">
        <v>39</v>
      </c>
      <c r="M55" s="12" t="s">
        <v>39</v>
      </c>
      <c r="N55" s="12" t="s">
        <v>39</v>
      </c>
    </row>
    <row r="57" spans="1:14" x14ac:dyDescent="0.2">
      <c r="A57" s="10" t="s">
        <v>100</v>
      </c>
    </row>
    <row r="58" spans="1:14" x14ac:dyDescent="0.2">
      <c r="A58" s="4" t="s">
        <v>103</v>
      </c>
      <c r="B58" s="2" t="s">
        <v>104</v>
      </c>
      <c r="C58" s="2">
        <v>15277</v>
      </c>
      <c r="D58" s="2">
        <v>400</v>
      </c>
      <c r="E58" s="2">
        <v>1130</v>
      </c>
      <c r="F58" s="2">
        <v>770</v>
      </c>
      <c r="G58" s="2">
        <v>0</v>
      </c>
      <c r="H58" s="2">
        <v>0</v>
      </c>
      <c r="I58" s="2">
        <v>17577</v>
      </c>
      <c r="J58" s="2">
        <v>2332.2199999999998</v>
      </c>
      <c r="K58" s="2">
        <v>1756.84</v>
      </c>
      <c r="L58" s="2">
        <v>0</v>
      </c>
      <c r="M58" s="2">
        <v>4089.0599999999995</v>
      </c>
      <c r="N58" s="2">
        <f>+I58-M58</f>
        <v>13487.94</v>
      </c>
    </row>
    <row r="59" spans="1:14" x14ac:dyDescent="0.2">
      <c r="A59" s="4" t="s">
        <v>105</v>
      </c>
      <c r="B59" s="2" t="s">
        <v>106</v>
      </c>
      <c r="C59" s="2">
        <v>11499</v>
      </c>
      <c r="D59" s="2">
        <v>0</v>
      </c>
      <c r="E59" s="2">
        <v>820</v>
      </c>
      <c r="F59" s="2">
        <v>510</v>
      </c>
      <c r="G59" s="2">
        <v>0</v>
      </c>
      <c r="H59" s="2">
        <v>0</v>
      </c>
      <c r="I59" s="2">
        <v>12829</v>
      </c>
      <c r="J59" s="2">
        <v>1324.72</v>
      </c>
      <c r="K59" s="2">
        <v>1322.38</v>
      </c>
      <c r="L59" s="2">
        <v>34.899999999999636</v>
      </c>
      <c r="M59" s="2">
        <v>2682</v>
      </c>
      <c r="N59" s="2">
        <v>10147</v>
      </c>
    </row>
    <row r="60" spans="1:14" x14ac:dyDescent="0.2">
      <c r="A60" s="4" t="s">
        <v>107</v>
      </c>
      <c r="B60" s="2" t="s">
        <v>108</v>
      </c>
      <c r="C60" s="2">
        <v>16246</v>
      </c>
      <c r="D60" s="2">
        <v>200</v>
      </c>
      <c r="E60" s="2">
        <v>1128</v>
      </c>
      <c r="F60" s="2">
        <v>703</v>
      </c>
      <c r="G60" s="2">
        <v>0</v>
      </c>
      <c r="H60" s="2">
        <v>0</v>
      </c>
      <c r="I60" s="2">
        <v>18277</v>
      </c>
      <c r="J60" s="2">
        <v>2481.8000000000002</v>
      </c>
      <c r="K60" s="2">
        <v>1868.32</v>
      </c>
      <c r="L60" s="2">
        <v>1553.380000000001</v>
      </c>
      <c r="M60" s="2">
        <v>5903.5000000000009</v>
      </c>
      <c r="N60" s="2">
        <v>12373.5</v>
      </c>
    </row>
    <row r="61" spans="1:14" x14ac:dyDescent="0.2">
      <c r="A61" s="4" t="s">
        <v>109</v>
      </c>
      <c r="B61" s="2" t="s">
        <v>110</v>
      </c>
      <c r="C61" s="2">
        <v>14287</v>
      </c>
      <c r="D61" s="2">
        <v>200</v>
      </c>
      <c r="E61" s="2">
        <v>957</v>
      </c>
      <c r="F61" s="2">
        <v>881</v>
      </c>
      <c r="G61" s="2">
        <v>0</v>
      </c>
      <c r="H61" s="2">
        <v>0</v>
      </c>
      <c r="I61" s="2">
        <v>16325</v>
      </c>
      <c r="J61" s="2">
        <v>2064.8000000000002</v>
      </c>
      <c r="K61" s="2">
        <v>1643</v>
      </c>
      <c r="L61" s="2">
        <v>4952.2000000000007</v>
      </c>
      <c r="M61" s="2">
        <v>8660</v>
      </c>
      <c r="N61" s="2">
        <v>7665</v>
      </c>
    </row>
    <row r="62" spans="1:14" x14ac:dyDescent="0.2">
      <c r="A62" s="4" t="s">
        <v>558</v>
      </c>
      <c r="B62" s="2" t="s">
        <v>559</v>
      </c>
      <c r="C62" s="2">
        <v>27627</v>
      </c>
      <c r="D62" s="2">
        <v>0</v>
      </c>
      <c r="E62" s="2">
        <v>1465</v>
      </c>
      <c r="F62" s="2">
        <v>987</v>
      </c>
      <c r="G62" s="2">
        <v>0</v>
      </c>
      <c r="H62" s="2">
        <v>0</v>
      </c>
      <c r="I62" s="2">
        <v>30079</v>
      </c>
      <c r="J62" s="2">
        <v>5077.1000000000004</v>
      </c>
      <c r="K62" s="2">
        <v>3177.1</v>
      </c>
      <c r="L62" s="2">
        <v>-0.2000000000007276</v>
      </c>
      <c r="M62" s="2">
        <v>8254</v>
      </c>
      <c r="N62" s="2">
        <v>21825</v>
      </c>
    </row>
    <row r="63" spans="1:14" x14ac:dyDescent="0.2">
      <c r="A63" s="4" t="s">
        <v>111</v>
      </c>
      <c r="B63" s="2" t="s">
        <v>112</v>
      </c>
      <c r="C63" s="2">
        <v>14287</v>
      </c>
      <c r="D63" s="2">
        <v>200</v>
      </c>
      <c r="E63" s="2">
        <v>957</v>
      </c>
      <c r="F63" s="2">
        <v>881</v>
      </c>
      <c r="G63" s="2">
        <v>0</v>
      </c>
      <c r="H63" s="2">
        <v>1785.86</v>
      </c>
      <c r="I63" s="2">
        <v>18110.86</v>
      </c>
      <c r="J63" s="2">
        <v>2079.73</v>
      </c>
      <c r="K63" s="2">
        <v>1643.67</v>
      </c>
      <c r="L63" s="2">
        <v>5577.4600000000009</v>
      </c>
      <c r="M63" s="2">
        <v>9300.86</v>
      </c>
      <c r="N63" s="2">
        <v>8810</v>
      </c>
    </row>
    <row r="64" spans="1:14" x14ac:dyDescent="0.2">
      <c r="A64" s="4" t="s">
        <v>560</v>
      </c>
      <c r="B64" s="2" t="s">
        <v>561</v>
      </c>
      <c r="C64" s="2">
        <v>11500</v>
      </c>
      <c r="D64" s="2">
        <v>0</v>
      </c>
      <c r="E64" s="2">
        <v>0</v>
      </c>
      <c r="F64" s="2">
        <v>0</v>
      </c>
      <c r="G64" s="2">
        <v>0</v>
      </c>
      <c r="H64" s="2">
        <v>23000</v>
      </c>
      <c r="I64" s="2">
        <v>34500</v>
      </c>
      <c r="J64" s="2">
        <v>749.28</v>
      </c>
      <c r="K64" s="2">
        <v>0</v>
      </c>
      <c r="L64" s="2">
        <v>5750.7200000000012</v>
      </c>
      <c r="M64" s="2">
        <v>6500.0000000000009</v>
      </c>
      <c r="N64" s="2">
        <v>28000</v>
      </c>
    </row>
    <row r="65" spans="1:14" x14ac:dyDescent="0.2">
      <c r="A65" s="4" t="s">
        <v>29</v>
      </c>
      <c r="B65" s="2" t="s">
        <v>30</v>
      </c>
      <c r="C65" s="2">
        <v>11279</v>
      </c>
      <c r="D65" s="2">
        <v>0</v>
      </c>
      <c r="E65" s="2">
        <v>802</v>
      </c>
      <c r="F65" s="2">
        <v>482</v>
      </c>
      <c r="G65" s="2">
        <v>0</v>
      </c>
      <c r="H65" s="2">
        <v>0</v>
      </c>
      <c r="I65" s="2">
        <v>12563</v>
      </c>
      <c r="J65" s="2">
        <v>1270.2</v>
      </c>
      <c r="K65" s="2">
        <v>1297.2</v>
      </c>
      <c r="L65" s="2">
        <v>1185.1000000000004</v>
      </c>
      <c r="M65" s="2">
        <v>3752.5000000000005</v>
      </c>
      <c r="N65" s="2">
        <v>8810.5</v>
      </c>
    </row>
    <row r="66" spans="1:14" x14ac:dyDescent="0.2">
      <c r="A66" s="4" t="s">
        <v>496</v>
      </c>
      <c r="B66" s="2" t="s">
        <v>497</v>
      </c>
      <c r="C66" s="2">
        <v>10954</v>
      </c>
      <c r="D66" s="2">
        <v>0</v>
      </c>
      <c r="E66" s="2">
        <v>784</v>
      </c>
      <c r="F66" s="2">
        <v>482</v>
      </c>
      <c r="G66" s="2">
        <v>0</v>
      </c>
      <c r="H66" s="2">
        <v>0</v>
      </c>
      <c r="I66" s="2">
        <v>12220</v>
      </c>
      <c r="J66" s="2">
        <v>1221.92</v>
      </c>
      <c r="K66" s="2">
        <v>1259.74</v>
      </c>
      <c r="L66" s="2">
        <v>1273.8400000000001</v>
      </c>
      <c r="M66" s="2">
        <v>3755.5</v>
      </c>
      <c r="N66" s="2">
        <v>8464.5</v>
      </c>
    </row>
    <row r="67" spans="1:14" x14ac:dyDescent="0.2">
      <c r="A67" s="4" t="s">
        <v>113</v>
      </c>
      <c r="B67" s="2" t="s">
        <v>114</v>
      </c>
      <c r="C67" s="2">
        <v>11669</v>
      </c>
      <c r="D67" s="2">
        <v>0</v>
      </c>
      <c r="E67" s="2">
        <v>941</v>
      </c>
      <c r="F67" s="2">
        <v>645</v>
      </c>
      <c r="G67" s="2">
        <v>0</v>
      </c>
      <c r="H67" s="2">
        <v>0</v>
      </c>
      <c r="I67" s="2">
        <v>13255</v>
      </c>
      <c r="J67" s="2">
        <v>1409.02</v>
      </c>
      <c r="K67" s="2">
        <v>1341.92</v>
      </c>
      <c r="L67" s="2">
        <v>1668.0599999999995</v>
      </c>
      <c r="M67" s="2">
        <v>4419</v>
      </c>
      <c r="N67" s="2">
        <v>8836</v>
      </c>
    </row>
    <row r="68" spans="1:14" x14ac:dyDescent="0.2">
      <c r="A68" s="4" t="s">
        <v>506</v>
      </c>
      <c r="B68" s="2" t="s">
        <v>507</v>
      </c>
      <c r="C68" s="2">
        <v>10954</v>
      </c>
      <c r="D68" s="2">
        <v>200</v>
      </c>
      <c r="E68" s="2">
        <v>784</v>
      </c>
      <c r="F68" s="2">
        <v>499</v>
      </c>
      <c r="G68" s="2">
        <v>0</v>
      </c>
      <c r="H68" s="2">
        <v>0</v>
      </c>
      <c r="I68" s="2">
        <v>12437</v>
      </c>
      <c r="J68" s="2">
        <v>1260.76</v>
      </c>
      <c r="K68" s="2">
        <v>1259.7</v>
      </c>
      <c r="L68" s="2">
        <v>4.0000000000873115E-2</v>
      </c>
      <c r="M68" s="2">
        <v>2520.5000000000009</v>
      </c>
      <c r="N68" s="2">
        <v>9916.5</v>
      </c>
    </row>
    <row r="69" spans="1:14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</row>
    <row r="71" spans="1:14" x14ac:dyDescent="0.2">
      <c r="A71" s="10" t="s">
        <v>125</v>
      </c>
    </row>
    <row r="72" spans="1:14" x14ac:dyDescent="0.2">
      <c r="A72" s="4" t="s">
        <v>126</v>
      </c>
      <c r="B72" s="2" t="s">
        <v>127</v>
      </c>
      <c r="C72" s="2">
        <v>10954</v>
      </c>
      <c r="D72" s="2">
        <v>400</v>
      </c>
      <c r="E72" s="2">
        <v>784</v>
      </c>
      <c r="F72" s="2">
        <v>499</v>
      </c>
      <c r="G72" s="2">
        <v>708.5</v>
      </c>
      <c r="H72" s="2">
        <v>0</v>
      </c>
      <c r="I72" s="2">
        <v>13345.5</v>
      </c>
      <c r="J72" s="2">
        <v>1428.38</v>
      </c>
      <c r="K72" s="2">
        <v>1259.7</v>
      </c>
      <c r="L72" s="2">
        <v>0.42000000000007276</v>
      </c>
      <c r="M72" s="2">
        <v>2688.5</v>
      </c>
      <c r="N72" s="2">
        <v>10657</v>
      </c>
    </row>
    <row r="73" spans="1:14" x14ac:dyDescent="0.2">
      <c r="A73" s="4" t="s">
        <v>128</v>
      </c>
      <c r="B73" s="2" t="s">
        <v>129</v>
      </c>
      <c r="C73" s="2">
        <v>12185</v>
      </c>
      <c r="D73" s="2">
        <v>200</v>
      </c>
      <c r="E73" s="2">
        <v>784</v>
      </c>
      <c r="F73" s="2">
        <v>499</v>
      </c>
      <c r="G73" s="2">
        <v>708.5</v>
      </c>
      <c r="H73" s="2">
        <v>0</v>
      </c>
      <c r="I73" s="2">
        <v>14376.5</v>
      </c>
      <c r="J73" s="2">
        <v>1648.64</v>
      </c>
      <c r="K73" s="2">
        <v>1401.3</v>
      </c>
      <c r="L73" s="2">
        <v>-0.44000000000050932</v>
      </c>
      <c r="M73" s="2">
        <v>3049.4999999999995</v>
      </c>
      <c r="N73" s="2">
        <v>11327</v>
      </c>
    </row>
    <row r="74" spans="1:14" x14ac:dyDescent="0.2">
      <c r="A74" s="4" t="s">
        <v>130</v>
      </c>
      <c r="B74" s="2" t="s">
        <v>131</v>
      </c>
      <c r="C74" s="2">
        <v>10954</v>
      </c>
      <c r="D74" s="2">
        <v>0</v>
      </c>
      <c r="E74" s="2">
        <v>784</v>
      </c>
      <c r="F74" s="2">
        <v>499</v>
      </c>
      <c r="G74" s="2">
        <v>0</v>
      </c>
      <c r="H74" s="2">
        <v>0</v>
      </c>
      <c r="I74" s="2">
        <v>12237</v>
      </c>
      <c r="J74" s="2">
        <v>1224.92</v>
      </c>
      <c r="K74" s="2">
        <v>1259.7</v>
      </c>
      <c r="L74" s="2">
        <v>-0.11999999999898137</v>
      </c>
      <c r="M74" s="2">
        <v>2484.5000000000009</v>
      </c>
      <c r="N74" s="2">
        <v>9752.5</v>
      </c>
    </row>
    <row r="75" spans="1:14" x14ac:dyDescent="0.2">
      <c r="A75" s="4" t="s">
        <v>132</v>
      </c>
      <c r="B75" s="2" t="s">
        <v>133</v>
      </c>
      <c r="C75" s="2">
        <v>10954</v>
      </c>
      <c r="D75" s="2">
        <v>200</v>
      </c>
      <c r="E75" s="2">
        <v>784</v>
      </c>
      <c r="F75" s="2">
        <v>499</v>
      </c>
      <c r="G75" s="2">
        <v>0</v>
      </c>
      <c r="H75" s="2">
        <v>0</v>
      </c>
      <c r="I75" s="2">
        <v>12437</v>
      </c>
      <c r="J75" s="2">
        <v>1260.76</v>
      </c>
      <c r="K75" s="2">
        <v>1259.7</v>
      </c>
      <c r="L75" s="2">
        <v>4.0000000000873115E-2</v>
      </c>
      <c r="M75" s="2">
        <v>2520.5000000000009</v>
      </c>
      <c r="N75" s="2">
        <v>9916.5</v>
      </c>
    </row>
    <row r="76" spans="1:14" x14ac:dyDescent="0.2">
      <c r="A76" s="4" t="s">
        <v>134</v>
      </c>
      <c r="B76" s="2" t="s">
        <v>135</v>
      </c>
      <c r="C76" s="2">
        <v>10954</v>
      </c>
      <c r="D76" s="2">
        <v>400</v>
      </c>
      <c r="E76" s="2">
        <v>784</v>
      </c>
      <c r="F76" s="2">
        <v>499</v>
      </c>
      <c r="G76" s="2">
        <v>0</v>
      </c>
      <c r="H76" s="2">
        <v>0</v>
      </c>
      <c r="I76" s="2">
        <v>12637</v>
      </c>
      <c r="J76" s="2">
        <v>1296.5999999999999</v>
      </c>
      <c r="K76" s="2">
        <v>1259.7</v>
      </c>
      <c r="L76" s="2">
        <v>0.2000000000007276</v>
      </c>
      <c r="M76" s="2">
        <v>2556.5000000000009</v>
      </c>
      <c r="N76" s="2">
        <v>10080.5</v>
      </c>
    </row>
    <row r="77" spans="1:14" s="12" customFormat="1" x14ac:dyDescent="0.2">
      <c r="A77" s="11"/>
      <c r="C77" s="12" t="s">
        <v>39</v>
      </c>
      <c r="D77" s="12" t="s">
        <v>39</v>
      </c>
      <c r="E77" s="12" t="s">
        <v>39</v>
      </c>
      <c r="F77" s="12" t="s">
        <v>39</v>
      </c>
      <c r="G77" s="12" t="s">
        <v>39</v>
      </c>
      <c r="H77" s="12" t="s">
        <v>39</v>
      </c>
      <c r="I77" s="12" t="s">
        <v>39</v>
      </c>
      <c r="J77" s="12" t="s">
        <v>39</v>
      </c>
      <c r="K77" s="12" t="s">
        <v>39</v>
      </c>
      <c r="L77" s="12" t="s">
        <v>39</v>
      </c>
      <c r="M77" s="12" t="s">
        <v>39</v>
      </c>
      <c r="N77" s="12" t="s">
        <v>39</v>
      </c>
    </row>
    <row r="79" spans="1:14" x14ac:dyDescent="0.2">
      <c r="A79" s="10" t="s">
        <v>138</v>
      </c>
    </row>
    <row r="80" spans="1:14" x14ac:dyDescent="0.2">
      <c r="A80" s="4" t="s">
        <v>498</v>
      </c>
      <c r="B80" s="2" t="s">
        <v>499</v>
      </c>
      <c r="C80" s="2">
        <v>12185</v>
      </c>
      <c r="D80" s="2">
        <v>200</v>
      </c>
      <c r="E80" s="2">
        <v>846</v>
      </c>
      <c r="F80" s="2">
        <v>528</v>
      </c>
      <c r="G80" s="2">
        <v>739.32</v>
      </c>
      <c r="H80" s="2">
        <v>0</v>
      </c>
      <c r="I80" s="2">
        <v>14498.32</v>
      </c>
      <c r="J80" s="2">
        <v>1583.02</v>
      </c>
      <c r="K80" s="2">
        <v>1351.98</v>
      </c>
      <c r="L80" s="2">
        <v>428.81999999999971</v>
      </c>
      <c r="M80" s="2">
        <v>3363.8199999999997</v>
      </c>
      <c r="N80" s="2">
        <v>11134.5</v>
      </c>
    </row>
    <row r="81" spans="1:14" x14ac:dyDescent="0.2">
      <c r="A81" s="4" t="s">
        <v>139</v>
      </c>
      <c r="B81" s="2" t="s">
        <v>140</v>
      </c>
      <c r="C81" s="2">
        <v>10954</v>
      </c>
      <c r="D81" s="2">
        <v>0</v>
      </c>
      <c r="E81" s="2">
        <v>784</v>
      </c>
      <c r="F81" s="2">
        <v>499</v>
      </c>
      <c r="G81" s="2">
        <v>708.5</v>
      </c>
      <c r="H81" s="2">
        <v>0</v>
      </c>
      <c r="I81" s="2">
        <v>12945.5</v>
      </c>
      <c r="J81" s="2">
        <v>1339.7</v>
      </c>
      <c r="K81" s="2">
        <v>1259.7</v>
      </c>
      <c r="L81" s="2">
        <v>67.600000000000364</v>
      </c>
      <c r="M81" s="2">
        <v>2667.0000000000005</v>
      </c>
      <c r="N81" s="2">
        <v>10278.5</v>
      </c>
    </row>
    <row r="82" spans="1:14" x14ac:dyDescent="0.2">
      <c r="A82" s="4" t="s">
        <v>141</v>
      </c>
      <c r="B82" s="2" t="s">
        <v>142</v>
      </c>
      <c r="C82" s="2">
        <v>10954</v>
      </c>
      <c r="D82" s="2">
        <v>0</v>
      </c>
      <c r="E82" s="2">
        <v>784</v>
      </c>
      <c r="F82" s="2">
        <v>499</v>
      </c>
      <c r="G82" s="2">
        <v>0</v>
      </c>
      <c r="H82" s="2">
        <v>0</v>
      </c>
      <c r="I82" s="2">
        <v>12237</v>
      </c>
      <c r="J82" s="2">
        <v>1224.92</v>
      </c>
      <c r="K82" s="2">
        <v>1259.7</v>
      </c>
      <c r="L82" s="2">
        <v>-0.11999999999898137</v>
      </c>
      <c r="M82" s="2">
        <v>2484.5000000000009</v>
      </c>
      <c r="N82" s="2">
        <v>9752.5</v>
      </c>
    </row>
    <row r="83" spans="1:14" x14ac:dyDescent="0.2">
      <c r="A83" s="4" t="s">
        <v>438</v>
      </c>
      <c r="B83" s="2" t="s">
        <v>439</v>
      </c>
      <c r="C83" s="2">
        <v>10954</v>
      </c>
      <c r="D83" s="2">
        <v>0</v>
      </c>
      <c r="E83" s="2">
        <v>784</v>
      </c>
      <c r="F83" s="2">
        <v>499</v>
      </c>
      <c r="G83" s="2">
        <v>0</v>
      </c>
      <c r="H83" s="2">
        <v>0</v>
      </c>
      <c r="I83" s="2">
        <v>12237</v>
      </c>
      <c r="J83" s="2">
        <v>1224.92</v>
      </c>
      <c r="K83" s="2">
        <v>1259.7</v>
      </c>
      <c r="L83" s="2">
        <v>2112.380000000001</v>
      </c>
      <c r="M83" s="2">
        <v>4597.0000000000009</v>
      </c>
      <c r="N83" s="2">
        <v>7640</v>
      </c>
    </row>
    <row r="84" spans="1:14" x14ac:dyDescent="0.2">
      <c r="A84" s="4" t="s">
        <v>508</v>
      </c>
      <c r="B84" s="2" t="s">
        <v>509</v>
      </c>
      <c r="C84" s="2">
        <v>12185</v>
      </c>
      <c r="D84" s="2">
        <v>0</v>
      </c>
      <c r="E84" s="2">
        <v>846</v>
      </c>
      <c r="F84" s="2">
        <v>528</v>
      </c>
      <c r="G84" s="2">
        <v>0</v>
      </c>
      <c r="H84" s="2">
        <v>0</v>
      </c>
      <c r="I84" s="2">
        <v>13559</v>
      </c>
      <c r="J84" s="2">
        <v>1376.05</v>
      </c>
      <c r="K84" s="2">
        <v>1351.98</v>
      </c>
      <c r="L84" s="2">
        <v>3278.4700000000012</v>
      </c>
      <c r="M84" s="2">
        <v>6006.5000000000009</v>
      </c>
      <c r="N84" s="2">
        <v>7552.5</v>
      </c>
    </row>
    <row r="85" spans="1:14" x14ac:dyDescent="0.2">
      <c r="A85" s="4" t="s">
        <v>143</v>
      </c>
      <c r="B85" s="2" t="s">
        <v>144</v>
      </c>
      <c r="C85" s="2">
        <v>10954</v>
      </c>
      <c r="D85" s="2">
        <v>0</v>
      </c>
      <c r="E85" s="2">
        <v>784</v>
      </c>
      <c r="F85" s="2">
        <v>499</v>
      </c>
      <c r="G85" s="2">
        <v>0</v>
      </c>
      <c r="H85" s="2">
        <v>0</v>
      </c>
      <c r="I85" s="2">
        <v>12237</v>
      </c>
      <c r="J85" s="2">
        <v>1224.92</v>
      </c>
      <c r="K85" s="2">
        <v>1259.7</v>
      </c>
      <c r="L85" s="2">
        <v>0.38000000000101863</v>
      </c>
      <c r="M85" s="2">
        <v>2485.0000000000009</v>
      </c>
      <c r="N85" s="2">
        <v>9752</v>
      </c>
    </row>
    <row r="86" spans="1:14" x14ac:dyDescent="0.2">
      <c r="A86" s="4" t="s">
        <v>145</v>
      </c>
      <c r="B86" s="2" t="s">
        <v>146</v>
      </c>
      <c r="C86" s="2">
        <v>10954</v>
      </c>
      <c r="D86" s="2">
        <v>200</v>
      </c>
      <c r="E86" s="2">
        <v>784</v>
      </c>
      <c r="F86" s="2">
        <v>499</v>
      </c>
      <c r="G86" s="2">
        <v>0</v>
      </c>
      <c r="H86" s="2">
        <v>0</v>
      </c>
      <c r="I86" s="2">
        <v>12437</v>
      </c>
      <c r="J86" s="2">
        <v>1260.76</v>
      </c>
      <c r="K86" s="2">
        <v>1259.7</v>
      </c>
      <c r="L86" s="2">
        <v>0.54000000000087311</v>
      </c>
      <c r="M86" s="2">
        <v>2521.0000000000009</v>
      </c>
      <c r="N86" s="2">
        <v>9916</v>
      </c>
    </row>
    <row r="87" spans="1:14" x14ac:dyDescent="0.2">
      <c r="A87" s="4" t="s">
        <v>147</v>
      </c>
      <c r="B87" s="2" t="s">
        <v>148</v>
      </c>
      <c r="C87" s="2">
        <v>10954</v>
      </c>
      <c r="D87" s="2">
        <v>200</v>
      </c>
      <c r="E87" s="2">
        <v>784</v>
      </c>
      <c r="F87" s="2">
        <v>499</v>
      </c>
      <c r="G87" s="2">
        <v>0</v>
      </c>
      <c r="H87" s="2">
        <v>0</v>
      </c>
      <c r="I87" s="2">
        <v>12437</v>
      </c>
      <c r="J87" s="2">
        <v>1260.76</v>
      </c>
      <c r="K87" s="2">
        <v>1259.7</v>
      </c>
      <c r="L87" s="2">
        <v>1566.0400000000009</v>
      </c>
      <c r="M87" s="2">
        <v>4086.5000000000009</v>
      </c>
      <c r="N87" s="2">
        <v>8350.5</v>
      </c>
    </row>
    <row r="88" spans="1:14" x14ac:dyDescent="0.2">
      <c r="A88" s="4" t="s">
        <v>149</v>
      </c>
      <c r="B88" s="2" t="s">
        <v>150</v>
      </c>
      <c r="C88" s="2">
        <v>10954</v>
      </c>
      <c r="D88" s="2">
        <v>200</v>
      </c>
      <c r="E88" s="2">
        <v>784</v>
      </c>
      <c r="F88" s="2">
        <v>499</v>
      </c>
      <c r="G88" s="2">
        <v>0</v>
      </c>
      <c r="H88" s="2">
        <v>0</v>
      </c>
      <c r="I88" s="2">
        <v>12437</v>
      </c>
      <c r="J88" s="2">
        <v>1260.76</v>
      </c>
      <c r="K88" s="2">
        <v>1259.7</v>
      </c>
      <c r="L88" s="2">
        <v>4.0000000000873115E-2</v>
      </c>
      <c r="M88" s="2">
        <v>2520.5000000000009</v>
      </c>
      <c r="N88" s="2">
        <v>9916.5</v>
      </c>
    </row>
    <row r="89" spans="1:14" x14ac:dyDescent="0.2">
      <c r="A89" s="4" t="s">
        <v>151</v>
      </c>
      <c r="B89" s="2" t="s">
        <v>152</v>
      </c>
      <c r="C89" s="2">
        <v>10954</v>
      </c>
      <c r="D89" s="2">
        <v>0</v>
      </c>
      <c r="E89" s="2">
        <v>784</v>
      </c>
      <c r="F89" s="2">
        <v>499</v>
      </c>
      <c r="G89" s="2">
        <v>0</v>
      </c>
      <c r="H89" s="2">
        <v>0</v>
      </c>
      <c r="I89" s="2">
        <v>12237</v>
      </c>
      <c r="J89" s="2">
        <v>1224.92</v>
      </c>
      <c r="K89" s="2">
        <v>1259.7</v>
      </c>
      <c r="L89" s="2">
        <v>-0.11999999999898137</v>
      </c>
      <c r="M89" s="2">
        <v>2484.5000000000009</v>
      </c>
      <c r="N89" s="2">
        <v>9752.5</v>
      </c>
    </row>
    <row r="90" spans="1:14" s="12" customFormat="1" x14ac:dyDescent="0.2">
      <c r="A90" s="11"/>
      <c r="C90" s="12" t="s">
        <v>39</v>
      </c>
      <c r="D90" s="12" t="s">
        <v>39</v>
      </c>
      <c r="E90" s="12" t="s">
        <v>39</v>
      </c>
      <c r="F90" s="12" t="s">
        <v>39</v>
      </c>
      <c r="G90" s="12" t="s">
        <v>39</v>
      </c>
      <c r="H90" s="12" t="s">
        <v>39</v>
      </c>
      <c r="I90" s="12" t="s">
        <v>39</v>
      </c>
      <c r="J90" s="12" t="s">
        <v>39</v>
      </c>
      <c r="K90" s="12" t="s">
        <v>39</v>
      </c>
      <c r="L90" s="12" t="s">
        <v>39</v>
      </c>
      <c r="M90" s="12" t="s">
        <v>39</v>
      </c>
      <c r="N90" s="12" t="s">
        <v>39</v>
      </c>
    </row>
    <row r="92" spans="1:14" x14ac:dyDescent="0.2">
      <c r="A92" s="10" t="s">
        <v>157</v>
      </c>
    </row>
    <row r="93" spans="1:14" x14ac:dyDescent="0.2">
      <c r="A93" s="4" t="s">
        <v>550</v>
      </c>
      <c r="B93" s="2" t="s">
        <v>551</v>
      </c>
      <c r="C93" s="13">
        <v>11670</v>
      </c>
      <c r="D93" s="2">
        <v>200</v>
      </c>
      <c r="E93" s="2">
        <v>788</v>
      </c>
      <c r="F93" s="2">
        <v>468</v>
      </c>
      <c r="G93" s="2">
        <v>850.2</v>
      </c>
      <c r="H93" s="2">
        <v>0</v>
      </c>
      <c r="I93" s="2">
        <v>13976.2</v>
      </c>
      <c r="J93" s="2">
        <v>1562.92</v>
      </c>
      <c r="K93" s="2">
        <v>1341.96</v>
      </c>
      <c r="L93" s="2">
        <v>3327.8199999999997</v>
      </c>
      <c r="M93" s="2">
        <v>6232.7</v>
      </c>
      <c r="N93" s="2">
        <v>7743.5</v>
      </c>
    </row>
    <row r="94" spans="1:14" x14ac:dyDescent="0.2">
      <c r="A94" s="4" t="s">
        <v>158</v>
      </c>
      <c r="B94" s="2" t="s">
        <v>159</v>
      </c>
      <c r="C94" s="13">
        <v>14053</v>
      </c>
      <c r="D94" s="2">
        <v>200</v>
      </c>
      <c r="E94" s="2">
        <v>991</v>
      </c>
      <c r="F94" s="2">
        <v>603</v>
      </c>
      <c r="G94" s="2">
        <v>850.2</v>
      </c>
      <c r="H94" s="2">
        <v>0</v>
      </c>
      <c r="I94" s="2">
        <v>16697.2</v>
      </c>
      <c r="J94" s="2">
        <v>2144.2399999999998</v>
      </c>
      <c r="K94" s="2">
        <v>1616.06</v>
      </c>
      <c r="L94" s="2">
        <v>0.40000000000145519</v>
      </c>
      <c r="M94" s="2">
        <v>3760.7000000000012</v>
      </c>
      <c r="N94" s="2">
        <v>12936.5</v>
      </c>
    </row>
    <row r="95" spans="1:14" x14ac:dyDescent="0.2">
      <c r="A95" s="4" t="s">
        <v>160</v>
      </c>
      <c r="B95" s="2" t="s">
        <v>161</v>
      </c>
      <c r="C95" s="13">
        <v>12197</v>
      </c>
      <c r="D95" s="2">
        <v>200</v>
      </c>
      <c r="E95" s="2">
        <v>815</v>
      </c>
      <c r="F95" s="2">
        <v>496</v>
      </c>
      <c r="G95" s="2">
        <v>566.79999999999995</v>
      </c>
      <c r="H95" s="2">
        <v>0</v>
      </c>
      <c r="I95" s="2">
        <v>14274.8</v>
      </c>
      <c r="J95" s="2">
        <v>1626.92</v>
      </c>
      <c r="K95" s="2">
        <v>1402.66</v>
      </c>
      <c r="L95" s="2">
        <v>8661.2199999999993</v>
      </c>
      <c r="M95" s="2">
        <v>11690.8</v>
      </c>
      <c r="N95" s="2">
        <v>2584</v>
      </c>
    </row>
    <row r="96" spans="1:14" x14ac:dyDescent="0.2">
      <c r="A96" s="4" t="s">
        <v>162</v>
      </c>
      <c r="B96" s="2" t="s">
        <v>163</v>
      </c>
      <c r="C96" s="13">
        <v>10907</v>
      </c>
      <c r="D96" s="2">
        <v>200</v>
      </c>
      <c r="E96" s="2">
        <v>717</v>
      </c>
      <c r="F96" s="2">
        <v>447</v>
      </c>
      <c r="G96" s="2">
        <v>708.5</v>
      </c>
      <c r="H96" s="2">
        <v>0</v>
      </c>
      <c r="I96" s="2">
        <v>12979.5</v>
      </c>
      <c r="J96" s="2">
        <v>1358</v>
      </c>
      <c r="K96" s="2">
        <v>1254.32</v>
      </c>
      <c r="L96" s="2">
        <v>4846.68</v>
      </c>
      <c r="M96" s="2">
        <v>7459</v>
      </c>
      <c r="N96" s="2">
        <v>5520.5</v>
      </c>
    </row>
    <row r="97" spans="1:14" x14ac:dyDescent="0.2">
      <c r="A97" s="4" t="s">
        <v>534</v>
      </c>
      <c r="B97" s="2" t="s">
        <v>535</v>
      </c>
      <c r="C97" s="13">
        <v>12197</v>
      </c>
      <c r="D97" s="2">
        <v>400</v>
      </c>
      <c r="E97" s="2">
        <v>815</v>
      </c>
      <c r="F97" s="2">
        <v>496</v>
      </c>
      <c r="G97" s="2">
        <v>708.5</v>
      </c>
      <c r="H97" s="2">
        <v>0</v>
      </c>
      <c r="I97" s="2">
        <v>14616.5</v>
      </c>
      <c r="J97" s="2">
        <v>1699.9</v>
      </c>
      <c r="K97" s="2">
        <v>1402.68</v>
      </c>
      <c r="L97" s="2">
        <v>9168.92</v>
      </c>
      <c r="M97" s="2">
        <v>12271.5</v>
      </c>
      <c r="N97" s="2">
        <v>2345</v>
      </c>
    </row>
    <row r="98" spans="1:14" x14ac:dyDescent="0.2">
      <c r="A98" s="4" t="s">
        <v>164</v>
      </c>
      <c r="B98" s="2" t="s">
        <v>165</v>
      </c>
      <c r="C98" s="13">
        <v>11279</v>
      </c>
      <c r="D98" s="2">
        <v>200</v>
      </c>
      <c r="E98" s="2">
        <v>737</v>
      </c>
      <c r="F98" s="2">
        <v>455</v>
      </c>
      <c r="G98" s="2">
        <v>566.79999999999995</v>
      </c>
      <c r="H98" s="2">
        <v>0</v>
      </c>
      <c r="I98" s="2">
        <v>13237.8</v>
      </c>
      <c r="J98" s="2">
        <v>1408.3</v>
      </c>
      <c r="K98" s="2">
        <v>1297.0999999999999</v>
      </c>
      <c r="L98" s="2">
        <v>212.39999999999964</v>
      </c>
      <c r="M98" s="2">
        <v>2917.7999999999993</v>
      </c>
      <c r="N98" s="2">
        <v>10320</v>
      </c>
    </row>
    <row r="99" spans="1:14" x14ac:dyDescent="0.2">
      <c r="A99" s="4" t="s">
        <v>166</v>
      </c>
      <c r="B99" s="2" t="s">
        <v>167</v>
      </c>
      <c r="C99" s="13">
        <v>11279</v>
      </c>
      <c r="D99" s="2">
        <v>0</v>
      </c>
      <c r="E99" s="2">
        <v>737</v>
      </c>
      <c r="F99" s="2">
        <v>455</v>
      </c>
      <c r="G99" s="2">
        <v>566.79999999999995</v>
      </c>
      <c r="H99" s="2">
        <v>0</v>
      </c>
      <c r="I99" s="2">
        <v>13037.8</v>
      </c>
      <c r="J99" s="2">
        <v>1368.46</v>
      </c>
      <c r="K99" s="2">
        <v>1297.0999999999999</v>
      </c>
      <c r="L99" s="2">
        <v>212.73999999999978</v>
      </c>
      <c r="M99" s="2">
        <v>2878.2999999999997</v>
      </c>
      <c r="N99" s="2">
        <v>10159.5</v>
      </c>
    </row>
    <row r="100" spans="1:14" x14ac:dyDescent="0.2">
      <c r="A100" s="4" t="s">
        <v>168</v>
      </c>
      <c r="B100" s="2" t="s">
        <v>169</v>
      </c>
      <c r="C100" s="13">
        <v>12197</v>
      </c>
      <c r="D100" s="2">
        <v>400</v>
      </c>
      <c r="E100" s="2">
        <v>815</v>
      </c>
      <c r="F100" s="2">
        <v>496</v>
      </c>
      <c r="G100" s="2">
        <v>566.79999999999995</v>
      </c>
      <c r="H100" s="2">
        <v>862.74</v>
      </c>
      <c r="I100" s="2">
        <v>15337.539999999999</v>
      </c>
      <c r="J100" s="2">
        <v>1922.6</v>
      </c>
      <c r="K100" s="2">
        <v>1488.22</v>
      </c>
      <c r="L100" s="2">
        <v>11313.72</v>
      </c>
      <c r="M100" s="2">
        <v>14724.539999999999</v>
      </c>
      <c r="N100" s="2">
        <v>613</v>
      </c>
    </row>
    <row r="101" spans="1:14" x14ac:dyDescent="0.2">
      <c r="A101" s="4" t="s">
        <v>170</v>
      </c>
      <c r="B101" s="2" t="s">
        <v>171</v>
      </c>
      <c r="C101" s="13">
        <v>12197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0</v>
      </c>
      <c r="I101" s="2">
        <v>14474.8</v>
      </c>
      <c r="J101" s="2">
        <v>1669.64</v>
      </c>
      <c r="K101" s="2">
        <v>1402.68</v>
      </c>
      <c r="L101" s="2">
        <v>221.97999999999956</v>
      </c>
      <c r="M101" s="2">
        <v>3294.2999999999997</v>
      </c>
      <c r="N101" s="2">
        <v>11180.5</v>
      </c>
    </row>
    <row r="102" spans="1:14" x14ac:dyDescent="0.2">
      <c r="A102" s="4" t="s">
        <v>172</v>
      </c>
      <c r="B102" s="2" t="s">
        <v>173</v>
      </c>
      <c r="C102" s="13">
        <v>12197</v>
      </c>
      <c r="D102" s="2">
        <v>400</v>
      </c>
      <c r="E102" s="2">
        <v>815</v>
      </c>
      <c r="F102" s="2">
        <v>496</v>
      </c>
      <c r="G102" s="2">
        <v>566.79999999999995</v>
      </c>
      <c r="H102" s="2">
        <v>0</v>
      </c>
      <c r="I102" s="2">
        <v>14474.8</v>
      </c>
      <c r="J102" s="2">
        <v>1669.64</v>
      </c>
      <c r="K102" s="2">
        <v>1402.66</v>
      </c>
      <c r="L102" s="2">
        <v>3771</v>
      </c>
      <c r="M102" s="2">
        <v>6843.3</v>
      </c>
      <c r="N102" s="2">
        <v>7631.5</v>
      </c>
    </row>
    <row r="103" spans="1:14" x14ac:dyDescent="0.2">
      <c r="A103" s="4" t="s">
        <v>174</v>
      </c>
      <c r="B103" s="2" t="s">
        <v>175</v>
      </c>
      <c r="C103" s="13">
        <v>12197</v>
      </c>
      <c r="D103" s="2">
        <v>200</v>
      </c>
      <c r="E103" s="2">
        <v>815</v>
      </c>
      <c r="F103" s="2">
        <v>496</v>
      </c>
      <c r="G103" s="2">
        <v>566.79999999999995</v>
      </c>
      <c r="H103" s="2">
        <v>0</v>
      </c>
      <c r="I103" s="2">
        <v>14274.8</v>
      </c>
      <c r="J103" s="2">
        <v>1626.92</v>
      </c>
      <c r="K103" s="2">
        <v>1402.66</v>
      </c>
      <c r="L103" s="2">
        <v>6393.2199999999993</v>
      </c>
      <c r="M103" s="2">
        <v>9422.7999999999993</v>
      </c>
      <c r="N103" s="2">
        <v>4852</v>
      </c>
    </row>
    <row r="104" spans="1:14" x14ac:dyDescent="0.2">
      <c r="A104" s="4" t="s">
        <v>176</v>
      </c>
      <c r="B104" s="2" t="s">
        <v>177</v>
      </c>
      <c r="C104" s="13">
        <v>11279</v>
      </c>
      <c r="D104" s="2">
        <v>200</v>
      </c>
      <c r="E104" s="2">
        <v>737</v>
      </c>
      <c r="F104" s="2">
        <v>455</v>
      </c>
      <c r="G104" s="2">
        <v>566.79999999999995</v>
      </c>
      <c r="H104" s="2">
        <v>751.94</v>
      </c>
      <c r="I104" s="2">
        <v>13989.74</v>
      </c>
      <c r="J104" s="2">
        <v>1488.6</v>
      </c>
      <c r="K104" s="2">
        <v>1297.0999999999999</v>
      </c>
      <c r="L104" s="2">
        <v>213.04000000000087</v>
      </c>
      <c r="M104" s="2">
        <v>2998.7400000000007</v>
      </c>
      <c r="N104" s="2">
        <v>10991</v>
      </c>
    </row>
    <row r="105" spans="1:14" x14ac:dyDescent="0.2">
      <c r="A105" s="4" t="s">
        <v>178</v>
      </c>
      <c r="B105" s="2" t="s">
        <v>179</v>
      </c>
      <c r="C105" s="13">
        <v>12197</v>
      </c>
      <c r="D105" s="2">
        <v>400</v>
      </c>
      <c r="E105" s="2">
        <v>815</v>
      </c>
      <c r="F105" s="2">
        <v>496</v>
      </c>
      <c r="G105" s="2">
        <v>566.79999999999995</v>
      </c>
      <c r="H105" s="2">
        <v>0</v>
      </c>
      <c r="I105" s="2">
        <v>14474.8</v>
      </c>
      <c r="J105" s="2">
        <v>1669.64</v>
      </c>
      <c r="K105" s="2">
        <v>1402.66</v>
      </c>
      <c r="L105" s="2">
        <v>212.5</v>
      </c>
      <c r="M105" s="2">
        <v>3284.8</v>
      </c>
      <c r="N105" s="2">
        <v>11190</v>
      </c>
    </row>
    <row r="106" spans="1:14" x14ac:dyDescent="0.2">
      <c r="A106" s="4" t="s">
        <v>180</v>
      </c>
      <c r="B106" s="2" t="s">
        <v>181</v>
      </c>
      <c r="C106" s="13">
        <v>12197</v>
      </c>
      <c r="D106" s="2">
        <v>200</v>
      </c>
      <c r="E106" s="2">
        <v>815</v>
      </c>
      <c r="F106" s="2">
        <v>496</v>
      </c>
      <c r="G106" s="2">
        <v>283.39999999999998</v>
      </c>
      <c r="H106" s="2">
        <v>0</v>
      </c>
      <c r="I106" s="2">
        <v>13991.4</v>
      </c>
      <c r="J106" s="2">
        <v>1566.38</v>
      </c>
      <c r="K106" s="2">
        <v>1402.66</v>
      </c>
      <c r="L106" s="2">
        <v>5123.8600000000006</v>
      </c>
      <c r="M106" s="2">
        <v>8092.9000000000005</v>
      </c>
      <c r="N106" s="2">
        <v>5898.5</v>
      </c>
    </row>
    <row r="107" spans="1:14" x14ac:dyDescent="0.2">
      <c r="A107" s="4" t="s">
        <v>182</v>
      </c>
      <c r="B107" s="2" t="s">
        <v>183</v>
      </c>
      <c r="C107" s="13">
        <v>11279</v>
      </c>
      <c r="D107" s="2">
        <v>200</v>
      </c>
      <c r="E107" s="2">
        <v>737</v>
      </c>
      <c r="F107" s="2">
        <v>455</v>
      </c>
      <c r="G107" s="2">
        <v>283.39999999999998</v>
      </c>
      <c r="H107" s="2">
        <v>0</v>
      </c>
      <c r="I107" s="2">
        <v>12954.4</v>
      </c>
      <c r="J107" s="2">
        <v>1353.52</v>
      </c>
      <c r="K107" s="2">
        <v>1297.0999999999999</v>
      </c>
      <c r="L107" s="2">
        <v>5372.7799999999988</v>
      </c>
      <c r="M107" s="2">
        <v>8023.3999999999987</v>
      </c>
      <c r="N107" s="2">
        <v>4931</v>
      </c>
    </row>
    <row r="108" spans="1:14" x14ac:dyDescent="0.2">
      <c r="A108" s="4" t="s">
        <v>184</v>
      </c>
      <c r="B108" s="2" t="s">
        <v>185</v>
      </c>
      <c r="C108" s="13">
        <v>10907</v>
      </c>
      <c r="D108" s="2">
        <v>200</v>
      </c>
      <c r="E108" s="2">
        <v>717</v>
      </c>
      <c r="F108" s="2">
        <v>447</v>
      </c>
      <c r="G108" s="2">
        <v>283.39999999999998</v>
      </c>
      <c r="H108" s="2">
        <v>0</v>
      </c>
      <c r="I108" s="2">
        <v>12554.4</v>
      </c>
      <c r="J108" s="2">
        <v>1281.8399999999999</v>
      </c>
      <c r="K108" s="2">
        <v>1254.32</v>
      </c>
      <c r="L108" s="2">
        <v>3479.24</v>
      </c>
      <c r="M108" s="2">
        <v>6015.4</v>
      </c>
      <c r="N108" s="2">
        <v>6539</v>
      </c>
    </row>
    <row r="109" spans="1:14" x14ac:dyDescent="0.2">
      <c r="A109" s="4" t="s">
        <v>186</v>
      </c>
      <c r="B109" s="2" t="s">
        <v>187</v>
      </c>
      <c r="C109" s="13">
        <v>11669</v>
      </c>
      <c r="D109" s="2">
        <v>400</v>
      </c>
      <c r="E109" s="2">
        <v>788</v>
      </c>
      <c r="F109" s="2">
        <v>468</v>
      </c>
      <c r="G109" s="2">
        <v>0</v>
      </c>
      <c r="H109" s="2">
        <v>777.94</v>
      </c>
      <c r="I109" s="2">
        <v>14102.94</v>
      </c>
      <c r="J109" s="2">
        <v>1507.12</v>
      </c>
      <c r="K109" s="2">
        <v>1372.3</v>
      </c>
      <c r="L109" s="2">
        <v>6978.02</v>
      </c>
      <c r="M109" s="2">
        <v>9857.44</v>
      </c>
      <c r="N109" s="2">
        <v>4245.5</v>
      </c>
    </row>
    <row r="110" spans="1:14" x14ac:dyDescent="0.2">
      <c r="A110" s="4" t="s">
        <v>188</v>
      </c>
      <c r="B110" s="2" t="s">
        <v>189</v>
      </c>
      <c r="C110" s="13">
        <v>12197</v>
      </c>
      <c r="D110" s="2">
        <v>200</v>
      </c>
      <c r="E110" s="2">
        <v>815</v>
      </c>
      <c r="F110" s="2">
        <v>404</v>
      </c>
      <c r="G110" s="2">
        <v>0</v>
      </c>
      <c r="H110" s="2">
        <v>813.14</v>
      </c>
      <c r="I110" s="2">
        <v>14429.14</v>
      </c>
      <c r="J110" s="2">
        <v>1573.04</v>
      </c>
      <c r="K110" s="2">
        <v>1402.66</v>
      </c>
      <c r="L110" s="2">
        <v>5891.9399999999987</v>
      </c>
      <c r="M110" s="2">
        <v>8867.64</v>
      </c>
      <c r="N110" s="2">
        <v>5561.5</v>
      </c>
    </row>
    <row r="111" spans="1:14" x14ac:dyDescent="0.2">
      <c r="A111" s="4" t="s">
        <v>190</v>
      </c>
      <c r="B111" s="2" t="s">
        <v>191</v>
      </c>
      <c r="C111" s="13">
        <v>11669</v>
      </c>
      <c r="D111" s="2">
        <v>400</v>
      </c>
      <c r="E111" s="2">
        <v>788</v>
      </c>
      <c r="F111" s="2">
        <v>468</v>
      </c>
      <c r="G111" s="2">
        <v>0</v>
      </c>
      <c r="H111" s="2">
        <v>680.7</v>
      </c>
      <c r="I111" s="2">
        <v>14005.7</v>
      </c>
      <c r="J111" s="2">
        <v>1496.74</v>
      </c>
      <c r="K111" s="2">
        <v>1341.94</v>
      </c>
      <c r="L111" s="2">
        <v>5650.52</v>
      </c>
      <c r="M111" s="2">
        <v>8489.2000000000007</v>
      </c>
      <c r="N111" s="2">
        <v>5516.5</v>
      </c>
    </row>
    <row r="112" spans="1:14" x14ac:dyDescent="0.2">
      <c r="A112" s="4" t="s">
        <v>192</v>
      </c>
      <c r="B112" s="2" t="s">
        <v>193</v>
      </c>
      <c r="C112" s="13">
        <v>12197</v>
      </c>
      <c r="D112" s="2">
        <v>200</v>
      </c>
      <c r="E112" s="2">
        <v>788</v>
      </c>
      <c r="F112" s="2">
        <v>468</v>
      </c>
      <c r="G112" s="2">
        <v>0</v>
      </c>
      <c r="H112" s="2">
        <v>3709.95</v>
      </c>
      <c r="I112" s="2">
        <v>17362.95</v>
      </c>
      <c r="J112" s="2">
        <v>2019.23</v>
      </c>
      <c r="K112" s="2">
        <v>1402.66</v>
      </c>
      <c r="L112" s="2">
        <v>222.06000000000131</v>
      </c>
      <c r="M112" s="2">
        <v>3643.9500000000016</v>
      </c>
      <c r="N112" s="2">
        <v>13719</v>
      </c>
    </row>
    <row r="113" spans="1:14" x14ac:dyDescent="0.2">
      <c r="A113" s="4" t="s">
        <v>194</v>
      </c>
      <c r="B113" s="2" t="s">
        <v>195</v>
      </c>
      <c r="C113" s="13">
        <v>11279</v>
      </c>
      <c r="D113" s="2">
        <v>200</v>
      </c>
      <c r="E113" s="2">
        <v>737</v>
      </c>
      <c r="F113" s="2">
        <v>424.67</v>
      </c>
      <c r="G113" s="2">
        <v>0</v>
      </c>
      <c r="H113" s="2">
        <v>0</v>
      </c>
      <c r="I113" s="2">
        <v>12640.67</v>
      </c>
      <c r="J113" s="2">
        <v>1297.29</v>
      </c>
      <c r="K113" s="2">
        <v>1297.06</v>
      </c>
      <c r="L113" s="2">
        <v>212.81999999999971</v>
      </c>
      <c r="M113" s="2">
        <v>2807.1699999999996</v>
      </c>
      <c r="N113" s="2">
        <v>9833.5</v>
      </c>
    </row>
    <row r="114" spans="1:14" x14ac:dyDescent="0.2">
      <c r="A114" s="4" t="s">
        <v>196</v>
      </c>
      <c r="B114" s="2" t="s">
        <v>197</v>
      </c>
      <c r="C114" s="13">
        <v>11669</v>
      </c>
      <c r="D114" s="2">
        <v>200</v>
      </c>
      <c r="E114" s="2">
        <v>656.66</v>
      </c>
      <c r="F114" s="2">
        <v>468</v>
      </c>
      <c r="G114" s="2">
        <v>0</v>
      </c>
      <c r="H114" s="2">
        <v>0</v>
      </c>
      <c r="I114" s="2">
        <v>12993.66</v>
      </c>
      <c r="J114" s="2">
        <v>1362.6</v>
      </c>
      <c r="K114" s="2">
        <v>1341.94</v>
      </c>
      <c r="L114" s="2">
        <v>0.11999999999898137</v>
      </c>
      <c r="M114" s="2">
        <v>2704.6599999999989</v>
      </c>
      <c r="N114" s="2">
        <v>10289</v>
      </c>
    </row>
    <row r="115" spans="1:14" x14ac:dyDescent="0.2">
      <c r="A115" s="4" t="s">
        <v>562</v>
      </c>
      <c r="B115" s="2" t="s">
        <v>563</v>
      </c>
      <c r="C115" s="13">
        <v>16246</v>
      </c>
      <c r="D115" s="2">
        <v>200</v>
      </c>
      <c r="E115" s="2">
        <v>714.4</v>
      </c>
      <c r="F115" s="2">
        <v>445.26</v>
      </c>
      <c r="G115" s="2">
        <v>0</v>
      </c>
      <c r="H115" s="2">
        <v>0</v>
      </c>
      <c r="I115" s="2">
        <v>17605.66</v>
      </c>
      <c r="J115" s="2">
        <v>1201.26</v>
      </c>
      <c r="K115" s="2">
        <v>901.31</v>
      </c>
      <c r="L115" s="2">
        <v>6293.59</v>
      </c>
      <c r="M115" s="2">
        <v>8396.16</v>
      </c>
      <c r="N115" s="2">
        <v>9209.5</v>
      </c>
    </row>
    <row r="116" spans="1:14" x14ac:dyDescent="0.2">
      <c r="A116" s="4" t="s">
        <v>198</v>
      </c>
      <c r="B116" s="2" t="s">
        <v>199</v>
      </c>
      <c r="C116" s="13">
        <v>11279</v>
      </c>
      <c r="D116" s="2">
        <v>200</v>
      </c>
      <c r="E116" s="2">
        <v>638.55999999999995</v>
      </c>
      <c r="F116" s="2">
        <v>394.16</v>
      </c>
      <c r="G116" s="2">
        <v>0</v>
      </c>
      <c r="H116" s="2">
        <v>1503.88</v>
      </c>
      <c r="I116" s="2">
        <v>14015.599999999999</v>
      </c>
      <c r="J116" s="2">
        <v>1489.8</v>
      </c>
      <c r="K116" s="2">
        <v>1297.0999999999999</v>
      </c>
      <c r="L116" s="2">
        <v>-0.30000000000109139</v>
      </c>
      <c r="M116" s="2">
        <v>2786.5999999999985</v>
      </c>
      <c r="N116" s="2">
        <v>11229</v>
      </c>
    </row>
    <row r="117" spans="1:14" s="12" customFormat="1" x14ac:dyDescent="0.2">
      <c r="A117" s="11"/>
      <c r="C117" s="12" t="s">
        <v>39</v>
      </c>
      <c r="D117" s="12" t="s">
        <v>39</v>
      </c>
      <c r="E117" s="12" t="s">
        <v>39</v>
      </c>
      <c r="F117" s="12" t="s">
        <v>39</v>
      </c>
      <c r="G117" s="12" t="s">
        <v>39</v>
      </c>
      <c r="H117" s="12" t="s">
        <v>39</v>
      </c>
      <c r="I117" s="12" t="s">
        <v>39</v>
      </c>
      <c r="J117" s="12" t="s">
        <v>39</v>
      </c>
      <c r="K117" s="12" t="s">
        <v>39</v>
      </c>
      <c r="L117" s="12" t="s">
        <v>39</v>
      </c>
      <c r="M117" s="12" t="s">
        <v>39</v>
      </c>
      <c r="N117" s="12" t="s">
        <v>39</v>
      </c>
    </row>
    <row r="119" spans="1:14" x14ac:dyDescent="0.2">
      <c r="A119" s="10" t="s">
        <v>206</v>
      </c>
    </row>
    <row r="120" spans="1:14" x14ac:dyDescent="0.2">
      <c r="A120" s="4" t="s">
        <v>207</v>
      </c>
      <c r="B120" s="2" t="s">
        <v>208</v>
      </c>
      <c r="C120" s="13">
        <v>12038</v>
      </c>
      <c r="D120" s="2">
        <v>200</v>
      </c>
      <c r="E120" s="2">
        <v>802</v>
      </c>
      <c r="F120" s="2">
        <v>482</v>
      </c>
      <c r="G120" s="2">
        <v>850.2</v>
      </c>
      <c r="H120" s="2">
        <v>802.54</v>
      </c>
      <c r="I120" s="2">
        <v>15174.740000000002</v>
      </c>
      <c r="J120" s="2">
        <v>1733.43</v>
      </c>
      <c r="K120" s="2">
        <v>1384.38</v>
      </c>
      <c r="L120" s="2">
        <v>6152.43</v>
      </c>
      <c r="M120" s="2">
        <v>9270.2400000000016</v>
      </c>
      <c r="N120" s="2">
        <v>5904.5</v>
      </c>
    </row>
    <row r="121" spans="1:14" x14ac:dyDescent="0.2">
      <c r="A121" s="4" t="s">
        <v>209</v>
      </c>
      <c r="B121" s="2" t="s">
        <v>210</v>
      </c>
      <c r="C121" s="13">
        <v>11279</v>
      </c>
      <c r="D121" s="2">
        <v>200</v>
      </c>
      <c r="E121" s="2">
        <v>737</v>
      </c>
      <c r="F121" s="2">
        <v>455</v>
      </c>
      <c r="G121" s="2">
        <v>850.2</v>
      </c>
      <c r="H121" s="2">
        <v>751.94</v>
      </c>
      <c r="I121" s="2">
        <v>14273.140000000001</v>
      </c>
      <c r="J121" s="2">
        <v>1546.25</v>
      </c>
      <c r="K121" s="2">
        <v>1297.0999999999999</v>
      </c>
      <c r="L121" s="2">
        <v>2862.2900000000009</v>
      </c>
      <c r="M121" s="2">
        <v>5705.6400000000012</v>
      </c>
      <c r="N121" s="2">
        <v>8567.5</v>
      </c>
    </row>
    <row r="122" spans="1:14" x14ac:dyDescent="0.2">
      <c r="A122" s="4" t="s">
        <v>211</v>
      </c>
      <c r="B122" s="2" t="s">
        <v>212</v>
      </c>
      <c r="C122" s="13">
        <v>11279</v>
      </c>
      <c r="D122" s="2">
        <v>0</v>
      </c>
      <c r="E122" s="2">
        <v>737</v>
      </c>
      <c r="F122" s="2">
        <v>455</v>
      </c>
      <c r="G122" s="2">
        <v>850.2</v>
      </c>
      <c r="H122" s="2">
        <v>0</v>
      </c>
      <c r="I122" s="2">
        <v>13321.2</v>
      </c>
      <c r="J122" s="2">
        <v>1423.22</v>
      </c>
      <c r="K122" s="2">
        <v>1297.0999999999999</v>
      </c>
      <c r="L122" s="2">
        <v>212.38000000000102</v>
      </c>
      <c r="M122" s="2">
        <v>2932.7000000000007</v>
      </c>
      <c r="N122" s="2">
        <v>10388.5</v>
      </c>
    </row>
    <row r="123" spans="1:14" x14ac:dyDescent="0.2">
      <c r="A123" s="4" t="s">
        <v>213</v>
      </c>
      <c r="B123" s="2" t="s">
        <v>214</v>
      </c>
      <c r="C123" s="13">
        <v>11279</v>
      </c>
      <c r="D123" s="2">
        <v>400</v>
      </c>
      <c r="E123" s="2">
        <v>737</v>
      </c>
      <c r="F123" s="2">
        <v>455</v>
      </c>
      <c r="G123" s="2">
        <v>850.2</v>
      </c>
      <c r="H123" s="2">
        <v>751.94</v>
      </c>
      <c r="I123" s="2">
        <v>14473.140000000001</v>
      </c>
      <c r="J123" s="2">
        <v>1588.97</v>
      </c>
      <c r="K123" s="2">
        <v>1297.0999999999999</v>
      </c>
      <c r="L123" s="2">
        <v>7454.5700000000015</v>
      </c>
      <c r="M123" s="2">
        <v>10340.640000000001</v>
      </c>
      <c r="N123" s="2">
        <v>4132.5</v>
      </c>
    </row>
    <row r="124" spans="1:14" x14ac:dyDescent="0.2">
      <c r="A124" s="4" t="s">
        <v>215</v>
      </c>
      <c r="B124" s="2" t="s">
        <v>216</v>
      </c>
      <c r="C124" s="13">
        <v>11279</v>
      </c>
      <c r="D124" s="2">
        <v>400</v>
      </c>
      <c r="E124" s="2">
        <v>737</v>
      </c>
      <c r="F124" s="2">
        <v>455</v>
      </c>
      <c r="G124" s="2">
        <v>708.5</v>
      </c>
      <c r="H124" s="2">
        <v>751.94</v>
      </c>
      <c r="I124" s="2">
        <v>14331.44</v>
      </c>
      <c r="J124" s="2">
        <v>1558.71</v>
      </c>
      <c r="K124" s="2">
        <v>1297.0999999999999</v>
      </c>
      <c r="L124" s="2">
        <v>3399.630000000001</v>
      </c>
      <c r="M124" s="2">
        <v>6255.4400000000005</v>
      </c>
      <c r="N124" s="2">
        <v>8076</v>
      </c>
    </row>
    <row r="125" spans="1:14" x14ac:dyDescent="0.2">
      <c r="A125" s="4" t="s">
        <v>217</v>
      </c>
      <c r="B125" s="2" t="s">
        <v>218</v>
      </c>
      <c r="C125" s="13">
        <v>11279</v>
      </c>
      <c r="D125" s="2">
        <v>0</v>
      </c>
      <c r="E125" s="2">
        <v>737</v>
      </c>
      <c r="F125" s="2">
        <v>333.66</v>
      </c>
      <c r="G125" s="2">
        <v>708.5</v>
      </c>
      <c r="H125" s="2">
        <v>0</v>
      </c>
      <c r="I125" s="2">
        <v>13058.16</v>
      </c>
      <c r="J125" s="2">
        <v>1372.1</v>
      </c>
      <c r="K125" s="2">
        <v>1297.0999999999999</v>
      </c>
      <c r="L125" s="2">
        <v>9067.4599999999991</v>
      </c>
      <c r="M125" s="2">
        <v>11736.66</v>
      </c>
      <c r="N125" s="2">
        <v>1321.5</v>
      </c>
    </row>
    <row r="126" spans="1:14" x14ac:dyDescent="0.2">
      <c r="A126" s="4" t="s">
        <v>219</v>
      </c>
      <c r="B126" s="2" t="s">
        <v>220</v>
      </c>
      <c r="C126" s="13">
        <v>12038</v>
      </c>
      <c r="D126" s="2">
        <v>200</v>
      </c>
      <c r="E126" s="2">
        <v>802</v>
      </c>
      <c r="F126" s="2">
        <v>482</v>
      </c>
      <c r="G126" s="2">
        <v>850.2</v>
      </c>
      <c r="H126" s="2">
        <v>0</v>
      </c>
      <c r="I126" s="2">
        <v>14372.2</v>
      </c>
      <c r="J126" s="2">
        <v>1647.72</v>
      </c>
      <c r="K126" s="2">
        <v>1384.38</v>
      </c>
      <c r="L126" s="2">
        <v>6082.1</v>
      </c>
      <c r="M126" s="2">
        <v>9114.2000000000007</v>
      </c>
      <c r="N126" s="2">
        <v>5258</v>
      </c>
    </row>
    <row r="127" spans="1:14" x14ac:dyDescent="0.2">
      <c r="A127" s="4" t="s">
        <v>221</v>
      </c>
      <c r="B127" s="2" t="s">
        <v>222</v>
      </c>
      <c r="C127" s="13">
        <v>11279</v>
      </c>
      <c r="D127" s="2">
        <v>0</v>
      </c>
      <c r="E127" s="2">
        <v>737</v>
      </c>
      <c r="F127" s="2">
        <v>455</v>
      </c>
      <c r="G127" s="2">
        <v>708.5</v>
      </c>
      <c r="H127" s="2">
        <v>0</v>
      </c>
      <c r="I127" s="2">
        <v>13179.5</v>
      </c>
      <c r="J127" s="2">
        <v>1393.84</v>
      </c>
      <c r="K127" s="2">
        <v>1297.0999999999999</v>
      </c>
      <c r="L127" s="2">
        <v>5828.0600000000013</v>
      </c>
      <c r="M127" s="2">
        <v>8519</v>
      </c>
      <c r="N127" s="2">
        <v>4660.5</v>
      </c>
    </row>
    <row r="128" spans="1:14" x14ac:dyDescent="0.2">
      <c r="A128" s="4" t="s">
        <v>223</v>
      </c>
      <c r="B128" s="2" t="s">
        <v>224</v>
      </c>
      <c r="C128" s="13">
        <v>11279</v>
      </c>
      <c r="D128" s="2">
        <v>0</v>
      </c>
      <c r="E128" s="2">
        <v>737</v>
      </c>
      <c r="F128" s="2">
        <v>455</v>
      </c>
      <c r="G128" s="2">
        <v>566.79999999999995</v>
      </c>
      <c r="H128" s="2">
        <v>751.94</v>
      </c>
      <c r="I128" s="2">
        <v>13789.74</v>
      </c>
      <c r="J128" s="2">
        <v>1445.88</v>
      </c>
      <c r="K128" s="2">
        <v>1297.0999999999999</v>
      </c>
      <c r="L128" s="2">
        <v>6622.26</v>
      </c>
      <c r="M128" s="2">
        <v>9365.24</v>
      </c>
      <c r="N128" s="2">
        <v>4424.5</v>
      </c>
    </row>
    <row r="129" spans="1:14" x14ac:dyDescent="0.2">
      <c r="A129" s="4" t="s">
        <v>225</v>
      </c>
      <c r="B129" s="2" t="s">
        <v>226</v>
      </c>
      <c r="C129" s="13">
        <v>11279</v>
      </c>
      <c r="D129" s="2">
        <v>200</v>
      </c>
      <c r="E129" s="2">
        <v>737</v>
      </c>
      <c r="F129" s="2">
        <v>455</v>
      </c>
      <c r="G129" s="2">
        <v>566.79999999999995</v>
      </c>
      <c r="H129" s="2">
        <v>0</v>
      </c>
      <c r="I129" s="2">
        <v>13237.8</v>
      </c>
      <c r="J129" s="2">
        <v>1403.76</v>
      </c>
      <c r="K129" s="2">
        <v>1294.44</v>
      </c>
      <c r="L129" s="2">
        <v>235.59999999999854</v>
      </c>
      <c r="M129" s="2">
        <v>2933.7999999999984</v>
      </c>
      <c r="N129" s="2">
        <v>10304</v>
      </c>
    </row>
    <row r="130" spans="1:14" x14ac:dyDescent="0.2">
      <c r="A130" s="4" t="s">
        <v>227</v>
      </c>
      <c r="B130" s="2" t="s">
        <v>228</v>
      </c>
      <c r="C130" s="13">
        <v>11279</v>
      </c>
      <c r="D130" s="2">
        <v>0</v>
      </c>
      <c r="E130" s="2">
        <v>737</v>
      </c>
      <c r="F130" s="2">
        <v>455</v>
      </c>
      <c r="G130" s="2">
        <v>425.1</v>
      </c>
      <c r="H130" s="2">
        <v>751.94</v>
      </c>
      <c r="I130" s="2">
        <v>13648.04</v>
      </c>
      <c r="J130" s="2">
        <v>1418.05</v>
      </c>
      <c r="K130" s="2">
        <v>1297.0999999999999</v>
      </c>
      <c r="L130" s="2">
        <v>4408.3900000000012</v>
      </c>
      <c r="M130" s="2">
        <v>7123.5400000000009</v>
      </c>
      <c r="N130" s="2">
        <v>6524.5</v>
      </c>
    </row>
    <row r="131" spans="1:14" x14ac:dyDescent="0.2">
      <c r="A131" s="4" t="s">
        <v>229</v>
      </c>
      <c r="B131" s="2" t="s">
        <v>230</v>
      </c>
      <c r="C131" s="13">
        <v>12038</v>
      </c>
      <c r="D131" s="2">
        <v>0</v>
      </c>
      <c r="E131" s="2">
        <v>802</v>
      </c>
      <c r="F131" s="2">
        <v>482</v>
      </c>
      <c r="G131" s="2">
        <v>425.1</v>
      </c>
      <c r="H131" s="2">
        <v>0</v>
      </c>
      <c r="I131" s="2">
        <v>13747.1</v>
      </c>
      <c r="J131" s="2">
        <v>1514.2</v>
      </c>
      <c r="K131" s="2">
        <v>1384.38</v>
      </c>
      <c r="L131" s="2">
        <v>6137.52</v>
      </c>
      <c r="M131" s="2">
        <v>9036.1</v>
      </c>
      <c r="N131" s="2">
        <v>4711</v>
      </c>
    </row>
    <row r="132" spans="1:14" x14ac:dyDescent="0.2">
      <c r="A132" s="4" t="s">
        <v>231</v>
      </c>
      <c r="B132" s="2" t="s">
        <v>232</v>
      </c>
      <c r="C132" s="13">
        <v>12038</v>
      </c>
      <c r="D132" s="2">
        <v>0</v>
      </c>
      <c r="E132" s="2">
        <v>802</v>
      </c>
      <c r="F132" s="2">
        <v>482</v>
      </c>
      <c r="G132" s="2">
        <v>283.39999999999998</v>
      </c>
      <c r="H132" s="2">
        <v>802.54</v>
      </c>
      <c r="I132" s="2">
        <v>14407.939999999999</v>
      </c>
      <c r="J132" s="2">
        <v>1564.83</v>
      </c>
      <c r="K132" s="2">
        <v>1384.38</v>
      </c>
      <c r="L132" s="2">
        <v>5402.73</v>
      </c>
      <c r="M132" s="2">
        <v>8351.9399999999987</v>
      </c>
      <c r="N132" s="2">
        <v>6056</v>
      </c>
    </row>
    <row r="133" spans="1:14" x14ac:dyDescent="0.2">
      <c r="A133" s="4" t="s">
        <v>233</v>
      </c>
      <c r="B133" s="2" t="s">
        <v>234</v>
      </c>
      <c r="C133" s="13">
        <v>11279</v>
      </c>
      <c r="D133" s="2">
        <v>0</v>
      </c>
      <c r="E133" s="2">
        <v>737</v>
      </c>
      <c r="F133" s="2">
        <v>369.03</v>
      </c>
      <c r="G133" s="2">
        <v>283.39999999999998</v>
      </c>
      <c r="H133" s="2">
        <v>0</v>
      </c>
      <c r="I133" s="2">
        <v>12668.43</v>
      </c>
      <c r="J133" s="2">
        <v>1374.46</v>
      </c>
      <c r="K133" s="2">
        <v>1297.0999999999999</v>
      </c>
      <c r="L133" s="2">
        <v>5905.8700000000008</v>
      </c>
      <c r="M133" s="2">
        <v>8577.43</v>
      </c>
      <c r="N133" s="2">
        <v>4091</v>
      </c>
    </row>
    <row r="134" spans="1:14" x14ac:dyDescent="0.2">
      <c r="A134" s="4" t="s">
        <v>526</v>
      </c>
      <c r="B134" s="2" t="s">
        <v>527</v>
      </c>
      <c r="C134" s="13">
        <v>11279</v>
      </c>
      <c r="D134" s="2">
        <v>0</v>
      </c>
      <c r="E134" s="2">
        <v>737</v>
      </c>
      <c r="F134" s="2">
        <v>394.38</v>
      </c>
      <c r="G134" s="2">
        <v>283.39999999999998</v>
      </c>
      <c r="H134" s="2">
        <v>0</v>
      </c>
      <c r="I134" s="2">
        <v>12693.779999999999</v>
      </c>
      <c r="J134" s="2">
        <v>1306.81</v>
      </c>
      <c r="K134" s="2">
        <v>1297.0999999999999</v>
      </c>
      <c r="L134" s="2">
        <v>212.36999999999898</v>
      </c>
      <c r="M134" s="2">
        <v>2816.2799999999988</v>
      </c>
      <c r="N134" s="2">
        <v>9877.5</v>
      </c>
    </row>
    <row r="135" spans="1:14" x14ac:dyDescent="0.2">
      <c r="A135" s="4" t="s">
        <v>235</v>
      </c>
      <c r="B135" s="2" t="s">
        <v>236</v>
      </c>
      <c r="C135" s="13">
        <v>11279</v>
      </c>
      <c r="D135" s="2">
        <v>200</v>
      </c>
      <c r="E135" s="2">
        <v>737</v>
      </c>
      <c r="F135" s="2">
        <v>455</v>
      </c>
      <c r="G135" s="2">
        <v>0</v>
      </c>
      <c r="H135" s="2">
        <v>0</v>
      </c>
      <c r="I135" s="2">
        <v>12671</v>
      </c>
      <c r="J135" s="2">
        <v>1302.72</v>
      </c>
      <c r="K135" s="2">
        <v>1297.0999999999999</v>
      </c>
      <c r="L135" s="2">
        <v>4206.68</v>
      </c>
      <c r="M135" s="2">
        <v>6806.5</v>
      </c>
      <c r="N135" s="2">
        <v>5864.5</v>
      </c>
    </row>
    <row r="136" spans="1:14" x14ac:dyDescent="0.2">
      <c r="A136" s="4" t="s">
        <v>237</v>
      </c>
      <c r="B136" s="2" t="s">
        <v>238</v>
      </c>
      <c r="C136" s="13">
        <v>11279</v>
      </c>
      <c r="D136" s="2">
        <v>200</v>
      </c>
      <c r="E136" s="2">
        <v>737</v>
      </c>
      <c r="F136" s="2">
        <v>455</v>
      </c>
      <c r="G136" s="2">
        <v>0</v>
      </c>
      <c r="H136" s="2">
        <v>751.92</v>
      </c>
      <c r="I136" s="2">
        <v>13422.92</v>
      </c>
      <c r="J136" s="2">
        <v>1309.8399999999999</v>
      </c>
      <c r="K136" s="2">
        <v>1297.07</v>
      </c>
      <c r="L136" s="2">
        <v>376.51000000000022</v>
      </c>
      <c r="M136" s="2">
        <v>2983.42</v>
      </c>
      <c r="N136" s="2">
        <v>10439.5</v>
      </c>
    </row>
    <row r="137" spans="1:14" x14ac:dyDescent="0.2">
      <c r="A137" s="4" t="s">
        <v>239</v>
      </c>
      <c r="B137" s="2" t="s">
        <v>240</v>
      </c>
      <c r="C137" s="13">
        <v>11279</v>
      </c>
      <c r="D137" s="2">
        <v>400</v>
      </c>
      <c r="E137" s="2">
        <v>737</v>
      </c>
      <c r="F137" s="2">
        <v>455</v>
      </c>
      <c r="G137" s="2">
        <v>0</v>
      </c>
      <c r="H137" s="2">
        <v>751.94</v>
      </c>
      <c r="I137" s="2">
        <v>13622.94</v>
      </c>
      <c r="J137" s="2">
        <v>1413.07</v>
      </c>
      <c r="K137" s="2">
        <v>1297.06</v>
      </c>
      <c r="L137" s="2">
        <v>0.31000000000130967</v>
      </c>
      <c r="M137" s="2">
        <v>2710.4400000000014</v>
      </c>
      <c r="N137" s="2">
        <v>10912.5</v>
      </c>
    </row>
    <row r="138" spans="1:14" x14ac:dyDescent="0.2">
      <c r="A138" s="4" t="s">
        <v>241</v>
      </c>
      <c r="B138" s="2" t="s">
        <v>242</v>
      </c>
      <c r="C138" s="13">
        <v>13006</v>
      </c>
      <c r="D138" s="2">
        <v>0</v>
      </c>
      <c r="E138" s="2">
        <v>941.16</v>
      </c>
      <c r="F138" s="2">
        <v>645</v>
      </c>
      <c r="G138" s="2">
        <v>0</v>
      </c>
      <c r="H138" s="2">
        <v>300</v>
      </c>
      <c r="I138" s="2">
        <v>14892.16</v>
      </c>
      <c r="J138" s="2">
        <v>1758.74</v>
      </c>
      <c r="K138" s="2">
        <v>1495.64</v>
      </c>
      <c r="L138" s="2">
        <v>0.28000000000000003</v>
      </c>
      <c r="M138" s="2">
        <v>3254.6600000000003</v>
      </c>
      <c r="N138" s="2">
        <v>11637.5</v>
      </c>
    </row>
    <row r="139" spans="1:14" x14ac:dyDescent="0.2">
      <c r="A139" s="4" t="s">
        <v>243</v>
      </c>
      <c r="B139" s="2" t="s">
        <v>244</v>
      </c>
      <c r="C139" s="2">
        <v>11279</v>
      </c>
      <c r="D139" s="2">
        <v>0</v>
      </c>
      <c r="E139" s="2">
        <v>737</v>
      </c>
      <c r="F139" s="2">
        <v>409.5</v>
      </c>
      <c r="G139" s="2">
        <v>0</v>
      </c>
      <c r="H139" s="2">
        <v>751.92</v>
      </c>
      <c r="I139" s="2">
        <v>13177.42</v>
      </c>
      <c r="J139" s="2">
        <v>1258.68</v>
      </c>
      <c r="K139" s="2">
        <v>1297.06</v>
      </c>
      <c r="L139" s="2">
        <v>376.18000000000029</v>
      </c>
      <c r="M139" s="2">
        <v>2931.92</v>
      </c>
      <c r="N139" s="2">
        <v>10245.5</v>
      </c>
    </row>
    <row r="140" spans="1:14" x14ac:dyDescent="0.2">
      <c r="A140" s="4" t="s">
        <v>245</v>
      </c>
      <c r="B140" s="2" t="s">
        <v>246</v>
      </c>
      <c r="C140" s="2">
        <v>11279</v>
      </c>
      <c r="D140" s="2">
        <v>200</v>
      </c>
      <c r="E140" s="2">
        <v>737</v>
      </c>
      <c r="F140" s="2">
        <v>675</v>
      </c>
      <c r="G140" s="2">
        <v>0</v>
      </c>
      <c r="H140" s="2">
        <v>0</v>
      </c>
      <c r="I140" s="2">
        <v>12891</v>
      </c>
      <c r="J140" s="2">
        <v>1342.1</v>
      </c>
      <c r="K140" s="2">
        <v>1297.06</v>
      </c>
      <c r="L140" s="2">
        <v>-0.15999999999985448</v>
      </c>
      <c r="M140" s="2">
        <v>2639</v>
      </c>
      <c r="N140" s="2">
        <v>10252</v>
      </c>
    </row>
    <row r="141" spans="1:14" s="12" customFormat="1" x14ac:dyDescent="0.2">
      <c r="A141" s="11"/>
      <c r="C141" s="12" t="s">
        <v>39</v>
      </c>
      <c r="D141" s="12" t="s">
        <v>39</v>
      </c>
      <c r="E141" s="12" t="s">
        <v>39</v>
      </c>
      <c r="F141" s="12" t="s">
        <v>39</v>
      </c>
      <c r="G141" s="12" t="s">
        <v>39</v>
      </c>
      <c r="H141" s="12" t="s">
        <v>39</v>
      </c>
      <c r="I141" s="12" t="s">
        <v>39</v>
      </c>
      <c r="J141" s="12" t="s">
        <v>39</v>
      </c>
      <c r="K141" s="12" t="s">
        <v>39</v>
      </c>
      <c r="L141" s="12" t="s">
        <v>39</v>
      </c>
      <c r="M141" s="12" t="s">
        <v>39</v>
      </c>
      <c r="N141" s="12" t="s">
        <v>39</v>
      </c>
    </row>
    <row r="143" spans="1:14" x14ac:dyDescent="0.2">
      <c r="A143" s="10" t="s">
        <v>251</v>
      </c>
    </row>
    <row r="144" spans="1:14" x14ac:dyDescent="0.2">
      <c r="A144" s="4" t="s">
        <v>252</v>
      </c>
      <c r="B144" s="2" t="s">
        <v>253</v>
      </c>
      <c r="C144" s="2">
        <v>13606</v>
      </c>
      <c r="D144" s="2">
        <v>200</v>
      </c>
      <c r="E144" s="2">
        <v>941</v>
      </c>
      <c r="F144" s="2">
        <v>645</v>
      </c>
      <c r="G144" s="2">
        <v>851.02</v>
      </c>
      <c r="H144" s="2">
        <v>0</v>
      </c>
      <c r="I144" s="2">
        <v>16243.02</v>
      </c>
      <c r="J144" s="2">
        <v>2047.28</v>
      </c>
      <c r="K144" s="2">
        <v>1564.68</v>
      </c>
      <c r="L144" s="2">
        <v>6854.0600000000013</v>
      </c>
      <c r="M144" s="2">
        <v>10466.02</v>
      </c>
      <c r="N144" s="2">
        <v>5777</v>
      </c>
    </row>
    <row r="145" spans="1:14" x14ac:dyDescent="0.2">
      <c r="A145" s="4" t="s">
        <v>254</v>
      </c>
      <c r="B145" s="2" t="s">
        <v>255</v>
      </c>
      <c r="C145" s="2">
        <v>11669</v>
      </c>
      <c r="D145" s="2">
        <v>0</v>
      </c>
      <c r="E145" s="2">
        <v>788</v>
      </c>
      <c r="F145" s="2">
        <v>265.2</v>
      </c>
      <c r="G145" s="2">
        <v>708.5</v>
      </c>
      <c r="H145" s="2">
        <v>291.73</v>
      </c>
      <c r="I145" s="2">
        <v>13722.43</v>
      </c>
      <c r="J145" s="2">
        <v>1477.77</v>
      </c>
      <c r="K145" s="2">
        <v>1341.96</v>
      </c>
      <c r="L145" s="2">
        <v>5715.7000000000007</v>
      </c>
      <c r="M145" s="2">
        <v>8535.43</v>
      </c>
      <c r="N145" s="2">
        <v>5187</v>
      </c>
    </row>
    <row r="146" spans="1:14" x14ac:dyDescent="0.2">
      <c r="A146" s="4" t="s">
        <v>256</v>
      </c>
      <c r="B146" s="2" t="s">
        <v>257</v>
      </c>
      <c r="C146" s="2">
        <v>11669</v>
      </c>
      <c r="D146" s="2">
        <v>200</v>
      </c>
      <c r="E146" s="2">
        <v>788</v>
      </c>
      <c r="F146" s="2">
        <v>468</v>
      </c>
      <c r="G146" s="2">
        <v>566.79999999999995</v>
      </c>
      <c r="H146" s="2">
        <v>0</v>
      </c>
      <c r="I146" s="2">
        <v>13691.8</v>
      </c>
      <c r="J146" s="2">
        <v>1502.38</v>
      </c>
      <c r="K146" s="2">
        <v>1341.96</v>
      </c>
      <c r="L146" s="2">
        <v>4743.9599999999991</v>
      </c>
      <c r="M146" s="2">
        <v>7588.2999999999993</v>
      </c>
      <c r="N146" s="2">
        <v>6103.5</v>
      </c>
    </row>
    <row r="147" spans="1:14" x14ac:dyDescent="0.2">
      <c r="A147" s="4" t="s">
        <v>258</v>
      </c>
      <c r="B147" s="2" t="s">
        <v>259</v>
      </c>
      <c r="C147" s="2">
        <v>11669</v>
      </c>
      <c r="D147" s="2">
        <v>400</v>
      </c>
      <c r="E147" s="2">
        <v>788</v>
      </c>
      <c r="F147" s="2">
        <v>468</v>
      </c>
      <c r="G147" s="2">
        <v>283.39999999999998</v>
      </c>
      <c r="H147" s="2">
        <v>388.97</v>
      </c>
      <c r="I147" s="2">
        <v>13997.369999999999</v>
      </c>
      <c r="J147" s="2">
        <v>1526.12</v>
      </c>
      <c r="K147" s="2">
        <v>1341.94</v>
      </c>
      <c r="L147" s="2">
        <v>6656.8099999999995</v>
      </c>
      <c r="M147" s="2">
        <v>9524.869999999999</v>
      </c>
      <c r="N147" s="2">
        <v>4472.5</v>
      </c>
    </row>
    <row r="148" spans="1:14" x14ac:dyDescent="0.2">
      <c r="A148" s="4" t="s">
        <v>260</v>
      </c>
      <c r="B148" s="2" t="s">
        <v>261</v>
      </c>
      <c r="C148" s="2">
        <v>11669</v>
      </c>
      <c r="D148" s="2">
        <v>400</v>
      </c>
      <c r="E148" s="2">
        <v>788</v>
      </c>
      <c r="F148" s="2">
        <v>468</v>
      </c>
      <c r="G148" s="2">
        <v>0</v>
      </c>
      <c r="H148" s="2">
        <v>0</v>
      </c>
      <c r="I148" s="2">
        <v>13325</v>
      </c>
      <c r="J148" s="2">
        <v>1424.04</v>
      </c>
      <c r="K148" s="2">
        <v>1341.94</v>
      </c>
      <c r="L148" s="2">
        <v>5326.52</v>
      </c>
      <c r="M148" s="2">
        <v>8092.5</v>
      </c>
      <c r="N148" s="2">
        <v>5232.5</v>
      </c>
    </row>
    <row r="149" spans="1:14" x14ac:dyDescent="0.2">
      <c r="A149" s="4" t="s">
        <v>262</v>
      </c>
      <c r="B149" s="2" t="s">
        <v>263</v>
      </c>
      <c r="C149" s="2">
        <v>11669</v>
      </c>
      <c r="D149" s="2">
        <v>0</v>
      </c>
      <c r="E149" s="2">
        <v>788</v>
      </c>
      <c r="F149" s="2">
        <v>468</v>
      </c>
      <c r="G149" s="2">
        <v>0</v>
      </c>
      <c r="H149" s="2">
        <v>0</v>
      </c>
      <c r="I149" s="2">
        <v>12925</v>
      </c>
      <c r="J149" s="2">
        <v>1348.24</v>
      </c>
      <c r="K149" s="2">
        <v>1341.96</v>
      </c>
      <c r="L149" s="2">
        <v>6095.2999999999993</v>
      </c>
      <c r="M149" s="2">
        <v>8785.5</v>
      </c>
      <c r="N149" s="2">
        <v>4139.5</v>
      </c>
    </row>
    <row r="150" spans="1:14" s="12" customFormat="1" x14ac:dyDescent="0.2">
      <c r="A150" s="11"/>
      <c r="C150" s="12" t="s">
        <v>39</v>
      </c>
      <c r="D150" s="12" t="s">
        <v>39</v>
      </c>
      <c r="E150" s="12" t="s">
        <v>39</v>
      </c>
      <c r="F150" s="12" t="s">
        <v>39</v>
      </c>
      <c r="G150" s="12" t="s">
        <v>39</v>
      </c>
      <c r="H150" s="12" t="s">
        <v>39</v>
      </c>
      <c r="I150" s="12" t="s">
        <v>39</v>
      </c>
      <c r="J150" s="12" t="s">
        <v>39</v>
      </c>
      <c r="K150" s="12" t="s">
        <v>39</v>
      </c>
      <c r="L150" s="12" t="s">
        <v>39</v>
      </c>
      <c r="M150" s="12" t="s">
        <v>39</v>
      </c>
      <c r="N150" s="12" t="s">
        <v>39</v>
      </c>
    </row>
    <row r="152" spans="1:14" x14ac:dyDescent="0.2">
      <c r="A152" s="10" t="s">
        <v>264</v>
      </c>
    </row>
    <row r="153" spans="1:14" x14ac:dyDescent="0.2">
      <c r="A153" s="4" t="s">
        <v>265</v>
      </c>
      <c r="B153" s="2" t="s">
        <v>266</v>
      </c>
      <c r="C153" s="2">
        <v>13606</v>
      </c>
      <c r="D153" s="2">
        <v>200</v>
      </c>
      <c r="E153" s="2">
        <v>941</v>
      </c>
      <c r="F153" s="2">
        <v>580.5</v>
      </c>
      <c r="G153" s="2">
        <v>425.1</v>
      </c>
      <c r="H153" s="2">
        <v>907.06</v>
      </c>
      <c r="I153" s="2">
        <v>16659.66</v>
      </c>
      <c r="J153" s="2">
        <v>1762.97</v>
      </c>
      <c r="K153" s="2">
        <v>1564.68</v>
      </c>
      <c r="L153" s="2">
        <v>6145.01</v>
      </c>
      <c r="M153" s="2">
        <v>9472.66</v>
      </c>
      <c r="N153" s="2">
        <v>7187</v>
      </c>
    </row>
    <row r="154" spans="1:14" x14ac:dyDescent="0.2">
      <c r="A154" s="4" t="s">
        <v>267</v>
      </c>
      <c r="B154" s="2" t="s">
        <v>268</v>
      </c>
      <c r="C154" s="2">
        <v>11669</v>
      </c>
      <c r="D154" s="2">
        <v>400</v>
      </c>
      <c r="E154" s="2">
        <v>788</v>
      </c>
      <c r="F154" s="2">
        <v>468</v>
      </c>
      <c r="G154" s="2">
        <v>283.39999999999998</v>
      </c>
      <c r="H154" s="2">
        <v>0</v>
      </c>
      <c r="I154" s="2">
        <v>13608.4</v>
      </c>
      <c r="J154" s="2">
        <v>1484.58</v>
      </c>
      <c r="K154" s="2">
        <v>1341.94</v>
      </c>
      <c r="L154" s="2">
        <v>7738.3799999999992</v>
      </c>
      <c r="M154" s="2">
        <v>10564.9</v>
      </c>
      <c r="N154" s="2">
        <v>3043.5</v>
      </c>
    </row>
    <row r="155" spans="1:14" s="12" customFormat="1" x14ac:dyDescent="0.2">
      <c r="A155" s="11"/>
      <c r="C155" s="12" t="s">
        <v>39</v>
      </c>
      <c r="D155" s="12" t="s">
        <v>39</v>
      </c>
      <c r="E155" s="12" t="s">
        <v>39</v>
      </c>
      <c r="F155" s="12" t="s">
        <v>39</v>
      </c>
      <c r="G155" s="12" t="s">
        <v>39</v>
      </c>
      <c r="H155" s="12" t="s">
        <v>39</v>
      </c>
      <c r="I155" s="12" t="s">
        <v>39</v>
      </c>
      <c r="J155" s="12" t="s">
        <v>39</v>
      </c>
      <c r="K155" s="12" t="s">
        <v>39</v>
      </c>
      <c r="L155" s="12" t="s">
        <v>39</v>
      </c>
      <c r="M155" s="12" t="s">
        <v>39</v>
      </c>
      <c r="N155" s="12" t="s">
        <v>39</v>
      </c>
    </row>
    <row r="157" spans="1:14" x14ac:dyDescent="0.2">
      <c r="A157" s="10" t="s">
        <v>269</v>
      </c>
    </row>
    <row r="158" spans="1:14" x14ac:dyDescent="0.2">
      <c r="A158" s="4" t="s">
        <v>528</v>
      </c>
      <c r="B158" s="2" t="s">
        <v>529</v>
      </c>
      <c r="C158" s="2">
        <v>11279</v>
      </c>
      <c r="D158" s="2">
        <v>0</v>
      </c>
      <c r="E158" s="2">
        <v>737</v>
      </c>
      <c r="F158" s="2">
        <v>455</v>
      </c>
      <c r="G158" s="2">
        <v>708.5</v>
      </c>
      <c r="H158" s="2">
        <v>751.94</v>
      </c>
      <c r="I158" s="2">
        <v>13931.44</v>
      </c>
      <c r="J158" s="2">
        <v>1473.71</v>
      </c>
      <c r="K158" s="2">
        <v>1297.0999999999999</v>
      </c>
      <c r="L158" s="2">
        <v>4111.630000000001</v>
      </c>
      <c r="M158" s="2">
        <v>6882.4400000000005</v>
      </c>
      <c r="N158" s="2">
        <v>7049</v>
      </c>
    </row>
    <row r="159" spans="1:14" x14ac:dyDescent="0.2">
      <c r="A159" s="4" t="s">
        <v>270</v>
      </c>
      <c r="B159" s="2" t="s">
        <v>271</v>
      </c>
      <c r="C159" s="2">
        <v>13125</v>
      </c>
      <c r="D159" s="2">
        <v>400</v>
      </c>
      <c r="E159" s="2">
        <v>903</v>
      </c>
      <c r="F159" s="2">
        <v>549</v>
      </c>
      <c r="G159" s="2">
        <v>708.5</v>
      </c>
      <c r="H159" s="2">
        <v>0</v>
      </c>
      <c r="I159" s="2">
        <v>15685.5</v>
      </c>
      <c r="J159" s="2">
        <v>1928.22</v>
      </c>
      <c r="K159" s="2">
        <v>1509.38</v>
      </c>
      <c r="L159" s="2">
        <v>10003.9</v>
      </c>
      <c r="M159" s="2">
        <v>13441.5</v>
      </c>
      <c r="N159" s="2">
        <v>2244</v>
      </c>
    </row>
    <row r="160" spans="1:14" x14ac:dyDescent="0.2">
      <c r="A160" s="4" t="s">
        <v>272</v>
      </c>
      <c r="B160" s="2" t="s">
        <v>273</v>
      </c>
      <c r="C160" s="2">
        <v>13125</v>
      </c>
      <c r="D160" s="2">
        <v>400</v>
      </c>
      <c r="E160" s="2">
        <v>903</v>
      </c>
      <c r="F160" s="2">
        <v>549</v>
      </c>
      <c r="G160" s="2">
        <v>566.79999999999995</v>
      </c>
      <c r="H160" s="2">
        <v>875</v>
      </c>
      <c r="I160" s="2">
        <v>16418.8</v>
      </c>
      <c r="J160" s="2">
        <v>1994.62</v>
      </c>
      <c r="K160" s="2">
        <v>1509.38</v>
      </c>
      <c r="L160" s="2">
        <v>7716.2999999999993</v>
      </c>
      <c r="M160" s="2">
        <v>11220.3</v>
      </c>
      <c r="N160" s="2">
        <v>5198.5</v>
      </c>
    </row>
    <row r="161" spans="1:14" x14ac:dyDescent="0.2">
      <c r="A161" s="4" t="s">
        <v>274</v>
      </c>
      <c r="B161" s="2" t="s">
        <v>275</v>
      </c>
      <c r="C161" s="2">
        <v>12658</v>
      </c>
      <c r="D161" s="2">
        <v>0</v>
      </c>
      <c r="E161" s="2">
        <v>915</v>
      </c>
      <c r="F161" s="2">
        <v>616</v>
      </c>
      <c r="G161" s="2">
        <v>566.79999999999995</v>
      </c>
      <c r="H161" s="2">
        <v>843.86</v>
      </c>
      <c r="I161" s="2">
        <v>15599.66</v>
      </c>
      <c r="J161" s="2">
        <v>1819.74</v>
      </c>
      <c r="K161" s="2">
        <v>1455.66</v>
      </c>
      <c r="L161" s="2">
        <v>226.76000000000022</v>
      </c>
      <c r="M161" s="2">
        <v>3502.1600000000003</v>
      </c>
      <c r="N161" s="2">
        <v>12097.5</v>
      </c>
    </row>
    <row r="162" spans="1:14" x14ac:dyDescent="0.2">
      <c r="A162" s="4" t="s">
        <v>276</v>
      </c>
      <c r="B162" s="2" t="s">
        <v>277</v>
      </c>
      <c r="C162" s="2">
        <v>12038</v>
      </c>
      <c r="D162" s="2">
        <v>200</v>
      </c>
      <c r="E162" s="2">
        <v>802</v>
      </c>
      <c r="F162" s="2">
        <v>482</v>
      </c>
      <c r="G162" s="2">
        <v>566.79999999999995</v>
      </c>
      <c r="H162" s="2">
        <v>0</v>
      </c>
      <c r="I162" s="2">
        <v>14088.8</v>
      </c>
      <c r="J162" s="2">
        <v>1583.43</v>
      </c>
      <c r="K162" s="2">
        <v>1384.38</v>
      </c>
      <c r="L162" s="2">
        <v>8451.489999999998</v>
      </c>
      <c r="M162" s="2">
        <v>11419.3</v>
      </c>
      <c r="N162" s="2">
        <v>2669.5</v>
      </c>
    </row>
    <row r="163" spans="1:14" x14ac:dyDescent="0.2">
      <c r="A163" s="4" t="s">
        <v>278</v>
      </c>
      <c r="B163" s="2" t="s">
        <v>279</v>
      </c>
      <c r="C163" s="2">
        <v>13125</v>
      </c>
      <c r="D163" s="2">
        <v>0</v>
      </c>
      <c r="E163" s="2">
        <v>903</v>
      </c>
      <c r="F163" s="2">
        <v>549</v>
      </c>
      <c r="G163" s="2">
        <v>566.79999999999995</v>
      </c>
      <c r="H163" s="2">
        <v>0</v>
      </c>
      <c r="I163" s="2">
        <v>15143.8</v>
      </c>
      <c r="J163" s="2">
        <v>1812.52</v>
      </c>
      <c r="K163" s="2">
        <v>1509.38</v>
      </c>
      <c r="L163" s="2">
        <v>8621.9</v>
      </c>
      <c r="M163" s="2">
        <v>11943.8</v>
      </c>
      <c r="N163" s="2">
        <v>3200</v>
      </c>
    </row>
    <row r="164" spans="1:14" x14ac:dyDescent="0.2">
      <c r="A164" s="4" t="s">
        <v>280</v>
      </c>
      <c r="B164" s="2" t="s">
        <v>281</v>
      </c>
      <c r="C164" s="2">
        <v>12658</v>
      </c>
      <c r="D164" s="2">
        <v>0</v>
      </c>
      <c r="E164" s="2">
        <v>915</v>
      </c>
      <c r="F164" s="2">
        <v>616</v>
      </c>
      <c r="G164" s="2">
        <v>566.79999999999995</v>
      </c>
      <c r="H164" s="2">
        <v>843.86</v>
      </c>
      <c r="I164" s="2">
        <v>15599.66</v>
      </c>
      <c r="J164" s="2">
        <v>1798.71</v>
      </c>
      <c r="K164" s="2">
        <v>1455.66</v>
      </c>
      <c r="L164" s="2">
        <v>7577.2900000000009</v>
      </c>
      <c r="M164" s="2">
        <v>10831.66</v>
      </c>
      <c r="N164" s="2">
        <v>4768</v>
      </c>
    </row>
    <row r="165" spans="1:14" x14ac:dyDescent="0.2">
      <c r="A165" s="4" t="s">
        <v>282</v>
      </c>
      <c r="B165" s="2" t="s">
        <v>283</v>
      </c>
      <c r="C165" s="2">
        <v>13125</v>
      </c>
      <c r="D165" s="2">
        <v>200</v>
      </c>
      <c r="E165" s="2">
        <v>903</v>
      </c>
      <c r="F165" s="2">
        <v>549</v>
      </c>
      <c r="G165" s="2">
        <v>566.79999999999995</v>
      </c>
      <c r="H165" s="2">
        <v>0</v>
      </c>
      <c r="I165" s="2">
        <v>15343.8</v>
      </c>
      <c r="J165" s="2">
        <v>1855.24</v>
      </c>
      <c r="K165" s="2">
        <v>1509.38</v>
      </c>
      <c r="L165" s="2">
        <v>6794.18</v>
      </c>
      <c r="M165" s="2">
        <v>10158.799999999999</v>
      </c>
      <c r="N165" s="2">
        <v>5185</v>
      </c>
    </row>
    <row r="166" spans="1:14" x14ac:dyDescent="0.2">
      <c r="A166" s="4" t="s">
        <v>284</v>
      </c>
      <c r="B166" s="2" t="s">
        <v>285</v>
      </c>
      <c r="C166" s="2">
        <v>11279</v>
      </c>
      <c r="D166" s="2">
        <v>400</v>
      </c>
      <c r="E166" s="2">
        <v>737</v>
      </c>
      <c r="F166" s="2">
        <v>455</v>
      </c>
      <c r="G166" s="2">
        <v>425.1</v>
      </c>
      <c r="H166" s="2">
        <v>0</v>
      </c>
      <c r="I166" s="2">
        <v>13296.1</v>
      </c>
      <c r="J166" s="2">
        <v>1417.86</v>
      </c>
      <c r="K166" s="2">
        <v>1297.0999999999999</v>
      </c>
      <c r="L166" s="2">
        <v>212.63999999999942</v>
      </c>
      <c r="M166" s="2">
        <v>2927.5999999999995</v>
      </c>
      <c r="N166" s="2">
        <v>10368.5</v>
      </c>
    </row>
    <row r="167" spans="1:14" x14ac:dyDescent="0.2">
      <c r="A167" s="4" t="s">
        <v>286</v>
      </c>
      <c r="B167" s="2" t="s">
        <v>287</v>
      </c>
      <c r="C167" s="2">
        <v>9494</v>
      </c>
      <c r="D167" s="2">
        <v>0</v>
      </c>
      <c r="E167" s="2">
        <v>687</v>
      </c>
      <c r="F167" s="2">
        <v>462</v>
      </c>
      <c r="G167" s="2">
        <v>425.1</v>
      </c>
      <c r="H167" s="2">
        <v>0</v>
      </c>
      <c r="I167" s="2">
        <v>11068.1</v>
      </c>
      <c r="J167" s="2">
        <v>1011.36</v>
      </c>
      <c r="K167" s="2">
        <v>1091.76</v>
      </c>
      <c r="L167" s="2">
        <v>3718.4799999999996</v>
      </c>
      <c r="M167" s="2">
        <v>5821.5999999999995</v>
      </c>
      <c r="N167" s="2">
        <v>5246.5</v>
      </c>
    </row>
    <row r="168" spans="1:14" x14ac:dyDescent="0.2">
      <c r="A168" s="4" t="s">
        <v>288</v>
      </c>
      <c r="B168" s="2" t="s">
        <v>289</v>
      </c>
      <c r="C168" s="2">
        <v>13125</v>
      </c>
      <c r="D168" s="2">
        <v>0</v>
      </c>
      <c r="E168" s="2">
        <v>903</v>
      </c>
      <c r="F168" s="2">
        <v>549</v>
      </c>
      <c r="G168" s="2">
        <v>425.1</v>
      </c>
      <c r="H168" s="2">
        <v>875</v>
      </c>
      <c r="I168" s="2">
        <v>15877.1</v>
      </c>
      <c r="J168" s="2">
        <v>1878.91</v>
      </c>
      <c r="K168" s="2">
        <v>1509.38</v>
      </c>
      <c r="L168" s="2">
        <v>4872.8100000000013</v>
      </c>
      <c r="M168" s="2">
        <v>8261.1000000000022</v>
      </c>
      <c r="N168" s="2">
        <v>7616</v>
      </c>
    </row>
    <row r="169" spans="1:14" x14ac:dyDescent="0.2">
      <c r="A169" s="4" t="s">
        <v>290</v>
      </c>
      <c r="B169" s="2" t="s">
        <v>291</v>
      </c>
      <c r="C169" s="2">
        <v>7666.5</v>
      </c>
      <c r="D169" s="2">
        <v>400</v>
      </c>
      <c r="E169" s="2">
        <v>547</v>
      </c>
      <c r="F169" s="2">
        <v>340</v>
      </c>
      <c r="G169" s="2">
        <v>425.1</v>
      </c>
      <c r="H169" s="2">
        <v>0</v>
      </c>
      <c r="I169" s="2">
        <v>9378.6</v>
      </c>
      <c r="J169" s="2">
        <v>750.02</v>
      </c>
      <c r="K169" s="2">
        <v>881.64</v>
      </c>
      <c r="L169" s="2">
        <v>-5.9999999999490683E-2</v>
      </c>
      <c r="M169" s="2">
        <v>1631.6000000000004</v>
      </c>
      <c r="N169" s="2">
        <v>7747</v>
      </c>
    </row>
    <row r="170" spans="1:14" x14ac:dyDescent="0.2">
      <c r="A170" s="4" t="s">
        <v>292</v>
      </c>
      <c r="B170" s="2" t="s">
        <v>293</v>
      </c>
      <c r="C170" s="2">
        <v>13125</v>
      </c>
      <c r="D170" s="2">
        <v>0</v>
      </c>
      <c r="E170" s="2">
        <v>903</v>
      </c>
      <c r="F170" s="2">
        <v>549</v>
      </c>
      <c r="G170" s="2">
        <v>425.1</v>
      </c>
      <c r="H170" s="2">
        <v>0</v>
      </c>
      <c r="I170" s="2">
        <v>15002.1</v>
      </c>
      <c r="J170" s="2">
        <v>1767.58</v>
      </c>
      <c r="K170" s="2">
        <v>1509.38</v>
      </c>
      <c r="L170" s="2">
        <v>8492.64</v>
      </c>
      <c r="M170" s="2">
        <v>11769.599999999999</v>
      </c>
      <c r="N170" s="2">
        <v>3232.5</v>
      </c>
    </row>
    <row r="171" spans="1:14" x14ac:dyDescent="0.2">
      <c r="A171" s="4" t="s">
        <v>554</v>
      </c>
      <c r="B171" s="2" t="s">
        <v>555</v>
      </c>
      <c r="C171" s="2">
        <v>13125</v>
      </c>
      <c r="D171" s="2">
        <v>0</v>
      </c>
      <c r="E171" s="2">
        <v>903</v>
      </c>
      <c r="F171" s="2">
        <v>274.5</v>
      </c>
      <c r="G171" s="2">
        <v>425.1</v>
      </c>
      <c r="H171" s="2">
        <v>0</v>
      </c>
      <c r="I171" s="2">
        <v>14727.6</v>
      </c>
      <c r="J171" s="2">
        <v>832.49</v>
      </c>
      <c r="K171" s="2">
        <v>1509.38</v>
      </c>
      <c r="L171" s="2">
        <v>8251.23</v>
      </c>
      <c r="M171" s="2">
        <v>10593.099999999999</v>
      </c>
      <c r="N171" s="2">
        <v>4134.5</v>
      </c>
    </row>
    <row r="172" spans="1:14" x14ac:dyDescent="0.2">
      <c r="A172" s="4" t="s">
        <v>294</v>
      </c>
      <c r="B172" s="2" t="s">
        <v>295</v>
      </c>
      <c r="C172" s="2">
        <v>13125</v>
      </c>
      <c r="D172" s="2">
        <v>200</v>
      </c>
      <c r="E172" s="2">
        <v>903</v>
      </c>
      <c r="F172" s="2">
        <v>549</v>
      </c>
      <c r="G172" s="2">
        <v>425.1</v>
      </c>
      <c r="H172" s="2">
        <v>875</v>
      </c>
      <c r="I172" s="2">
        <v>16077.1</v>
      </c>
      <c r="J172" s="2">
        <v>1921.63</v>
      </c>
      <c r="K172" s="2">
        <v>1509.38</v>
      </c>
      <c r="L172" s="2">
        <v>6193.09</v>
      </c>
      <c r="M172" s="2">
        <v>9624.1</v>
      </c>
      <c r="N172" s="2">
        <v>6453</v>
      </c>
    </row>
    <row r="173" spans="1:14" x14ac:dyDescent="0.2">
      <c r="A173" s="4" t="s">
        <v>296</v>
      </c>
      <c r="B173" s="2" t="s">
        <v>297</v>
      </c>
      <c r="C173" s="2">
        <v>13656</v>
      </c>
      <c r="D173" s="2">
        <v>200</v>
      </c>
      <c r="E173" s="2">
        <v>1016</v>
      </c>
      <c r="F173" s="2">
        <v>638.4</v>
      </c>
      <c r="G173" s="2">
        <v>425.1</v>
      </c>
      <c r="H173" s="2">
        <v>910.4</v>
      </c>
      <c r="I173" s="2">
        <v>16845.900000000001</v>
      </c>
      <c r="J173" s="2">
        <v>2085.85</v>
      </c>
      <c r="K173" s="2">
        <v>1570.44</v>
      </c>
      <c r="L173" s="2">
        <v>5463.1100000000006</v>
      </c>
      <c r="M173" s="2">
        <v>9119.4000000000015</v>
      </c>
      <c r="N173" s="2">
        <v>7726.5</v>
      </c>
    </row>
    <row r="174" spans="1:14" x14ac:dyDescent="0.2">
      <c r="A174" s="4" t="s">
        <v>298</v>
      </c>
      <c r="B174" s="2" t="s">
        <v>299</v>
      </c>
      <c r="C174" s="2">
        <v>13656</v>
      </c>
      <c r="D174" s="2">
        <v>0</v>
      </c>
      <c r="E174" s="2">
        <v>1016</v>
      </c>
      <c r="F174" s="2">
        <v>684</v>
      </c>
      <c r="G174" s="2">
        <v>283.39999999999998</v>
      </c>
      <c r="H174" s="2">
        <v>910.4</v>
      </c>
      <c r="I174" s="2">
        <v>16549.8</v>
      </c>
      <c r="J174" s="2">
        <v>2020.85</v>
      </c>
      <c r="K174" s="2">
        <v>1570.44</v>
      </c>
      <c r="L174" s="2">
        <v>6638.5099999999984</v>
      </c>
      <c r="M174" s="2">
        <v>10229.799999999999</v>
      </c>
      <c r="N174" s="2">
        <v>6320</v>
      </c>
    </row>
    <row r="175" spans="1:14" x14ac:dyDescent="0.2">
      <c r="A175" s="4" t="s">
        <v>510</v>
      </c>
      <c r="B175" s="2" t="s">
        <v>511</v>
      </c>
      <c r="C175" s="2">
        <v>13656</v>
      </c>
      <c r="D175" s="2">
        <v>0</v>
      </c>
      <c r="E175" s="2">
        <v>903</v>
      </c>
      <c r="F175" s="2">
        <v>616.5</v>
      </c>
      <c r="G175" s="2">
        <v>283.39999999999998</v>
      </c>
      <c r="H175" s="2">
        <v>875</v>
      </c>
      <c r="I175" s="2">
        <v>16333.9</v>
      </c>
      <c r="J175" s="2">
        <v>1863.06</v>
      </c>
      <c r="K175" s="2">
        <v>1509.38</v>
      </c>
      <c r="L175" s="2">
        <v>4018.9599999999991</v>
      </c>
      <c r="M175" s="2">
        <v>7391.4</v>
      </c>
      <c r="N175" s="2">
        <v>8942.5</v>
      </c>
    </row>
    <row r="176" spans="1:14" x14ac:dyDescent="0.2">
      <c r="A176" s="4" t="s">
        <v>300</v>
      </c>
      <c r="B176" s="2" t="s">
        <v>301</v>
      </c>
      <c r="C176" s="2">
        <v>13656</v>
      </c>
      <c r="D176" s="2">
        <v>0</v>
      </c>
      <c r="E176" s="2">
        <v>1016</v>
      </c>
      <c r="F176" s="2">
        <v>456</v>
      </c>
      <c r="G176" s="2">
        <v>283.39999999999998</v>
      </c>
      <c r="H176" s="2">
        <v>910.4</v>
      </c>
      <c r="I176" s="2">
        <v>16321.8</v>
      </c>
      <c r="J176" s="2">
        <v>1973.9</v>
      </c>
      <c r="K176" s="2">
        <v>1570.44</v>
      </c>
      <c r="L176" s="2">
        <v>6964.9599999999991</v>
      </c>
      <c r="M176" s="2">
        <v>10509.3</v>
      </c>
      <c r="N176" s="2">
        <v>5812.5</v>
      </c>
    </row>
    <row r="177" spans="1:14" x14ac:dyDescent="0.2">
      <c r="A177" s="4" t="s">
        <v>302</v>
      </c>
      <c r="B177" s="2" t="s">
        <v>303</v>
      </c>
      <c r="C177" s="2">
        <v>13656</v>
      </c>
      <c r="D177" s="2">
        <v>200</v>
      </c>
      <c r="E177" s="2">
        <v>1016</v>
      </c>
      <c r="F177" s="2">
        <v>684</v>
      </c>
      <c r="G177" s="2">
        <v>283.39999999999998</v>
      </c>
      <c r="H177" s="2">
        <v>910.4</v>
      </c>
      <c r="I177" s="2">
        <v>16749.8</v>
      </c>
      <c r="J177" s="2">
        <v>2065.3200000000002</v>
      </c>
      <c r="K177" s="2">
        <v>1570.44</v>
      </c>
      <c r="L177" s="2">
        <v>8445.5399999999991</v>
      </c>
      <c r="M177" s="2">
        <v>12081.3</v>
      </c>
      <c r="N177" s="2">
        <v>4668.5</v>
      </c>
    </row>
    <row r="178" spans="1:14" x14ac:dyDescent="0.2">
      <c r="A178" s="4" t="s">
        <v>304</v>
      </c>
      <c r="B178" s="2" t="s">
        <v>305</v>
      </c>
      <c r="C178" s="2">
        <v>13656</v>
      </c>
      <c r="D178" s="2">
        <v>200</v>
      </c>
      <c r="E178" s="2">
        <v>1016</v>
      </c>
      <c r="F178" s="2">
        <v>684</v>
      </c>
      <c r="G178" s="2">
        <v>283.39999999999998</v>
      </c>
      <c r="H178" s="2">
        <v>910.4</v>
      </c>
      <c r="I178" s="2">
        <v>16749.8</v>
      </c>
      <c r="J178" s="2">
        <v>2065.3200000000002</v>
      </c>
      <c r="K178" s="2">
        <v>1570.44</v>
      </c>
      <c r="L178" s="2">
        <v>5137.5399999999991</v>
      </c>
      <c r="M178" s="2">
        <v>8773.2999999999993</v>
      </c>
      <c r="N178" s="2">
        <v>7976.5</v>
      </c>
    </row>
    <row r="179" spans="1:14" x14ac:dyDescent="0.2">
      <c r="A179" s="4" t="s">
        <v>306</v>
      </c>
      <c r="B179" s="2" t="s">
        <v>307</v>
      </c>
      <c r="C179" s="2">
        <v>13656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910.4</v>
      </c>
      <c r="I179" s="2">
        <v>16549.8</v>
      </c>
      <c r="J179" s="2">
        <v>2018.82</v>
      </c>
      <c r="K179" s="2">
        <v>1570.44</v>
      </c>
      <c r="L179" s="2">
        <v>2946.5399999999991</v>
      </c>
      <c r="M179" s="2">
        <v>6535.7999999999993</v>
      </c>
      <c r="N179" s="2">
        <v>10014</v>
      </c>
    </row>
    <row r="180" spans="1:14" x14ac:dyDescent="0.2">
      <c r="A180" s="4" t="s">
        <v>308</v>
      </c>
      <c r="B180" s="2" t="s">
        <v>309</v>
      </c>
      <c r="C180" s="2">
        <v>13125</v>
      </c>
      <c r="D180" s="2">
        <v>0</v>
      </c>
      <c r="E180" s="2">
        <v>903</v>
      </c>
      <c r="F180" s="2">
        <v>274.5</v>
      </c>
      <c r="G180" s="2">
        <v>283.39999999999998</v>
      </c>
      <c r="H180" s="2">
        <v>0</v>
      </c>
      <c r="I180" s="2">
        <v>14585.9</v>
      </c>
      <c r="J180" s="2">
        <v>1693.35</v>
      </c>
      <c r="K180" s="2">
        <v>1509.38</v>
      </c>
      <c r="L180" s="2">
        <v>5728.17</v>
      </c>
      <c r="M180" s="2">
        <v>8930.9</v>
      </c>
      <c r="N180" s="2">
        <v>5655</v>
      </c>
    </row>
    <row r="181" spans="1:14" x14ac:dyDescent="0.2">
      <c r="A181" s="4" t="s">
        <v>310</v>
      </c>
      <c r="B181" s="2" t="s">
        <v>311</v>
      </c>
      <c r="C181" s="2">
        <v>13125</v>
      </c>
      <c r="D181" s="2">
        <v>200</v>
      </c>
      <c r="E181" s="2">
        <v>903</v>
      </c>
      <c r="F181" s="2">
        <v>494.1</v>
      </c>
      <c r="G181" s="2">
        <v>283.39999999999998</v>
      </c>
      <c r="H181" s="2">
        <v>875</v>
      </c>
      <c r="I181" s="2">
        <v>15880.5</v>
      </c>
      <c r="J181" s="2">
        <v>1879.63</v>
      </c>
      <c r="K181" s="2">
        <v>1509.38</v>
      </c>
      <c r="L181" s="2">
        <v>224.98999999999978</v>
      </c>
      <c r="M181" s="2">
        <v>3614</v>
      </c>
      <c r="N181" s="2">
        <v>12266.5</v>
      </c>
    </row>
    <row r="182" spans="1:14" x14ac:dyDescent="0.2">
      <c r="A182" s="4" t="s">
        <v>312</v>
      </c>
      <c r="B182" s="2" t="s">
        <v>313</v>
      </c>
      <c r="C182" s="2">
        <v>13656</v>
      </c>
      <c r="D182" s="2">
        <v>200</v>
      </c>
      <c r="E182" s="2">
        <v>1016</v>
      </c>
      <c r="F182" s="2">
        <v>684</v>
      </c>
      <c r="G182" s="2">
        <v>0</v>
      </c>
      <c r="H182" s="2">
        <v>0</v>
      </c>
      <c r="I182" s="2">
        <v>15556</v>
      </c>
      <c r="J182" s="2">
        <v>1900.56</v>
      </c>
      <c r="K182" s="2">
        <v>1570.44</v>
      </c>
      <c r="L182" s="2">
        <v>7615</v>
      </c>
      <c r="M182" s="2">
        <v>11086</v>
      </c>
      <c r="N182" s="2">
        <v>4470</v>
      </c>
    </row>
    <row r="183" spans="1:14" x14ac:dyDescent="0.2">
      <c r="A183" s="4" t="s">
        <v>314</v>
      </c>
      <c r="B183" s="2" t="s">
        <v>315</v>
      </c>
      <c r="C183" s="2">
        <v>13656</v>
      </c>
      <c r="D183" s="2">
        <v>0</v>
      </c>
      <c r="E183" s="2">
        <v>1016</v>
      </c>
      <c r="F183" s="2">
        <v>0</v>
      </c>
      <c r="G183" s="2">
        <v>0</v>
      </c>
      <c r="H183" s="2">
        <v>0</v>
      </c>
      <c r="I183" s="2">
        <v>14672</v>
      </c>
      <c r="J183" s="2">
        <v>1711.74</v>
      </c>
      <c r="K183" s="2">
        <v>1570.44</v>
      </c>
      <c r="L183" s="2">
        <v>230.31999999999971</v>
      </c>
      <c r="M183" s="2">
        <v>3512.5</v>
      </c>
      <c r="N183" s="2">
        <v>11159.5</v>
      </c>
    </row>
    <row r="184" spans="1:14" x14ac:dyDescent="0.2">
      <c r="A184" s="4" t="s">
        <v>316</v>
      </c>
      <c r="B184" s="2" t="s">
        <v>317</v>
      </c>
      <c r="C184" s="2">
        <v>13656</v>
      </c>
      <c r="D184" s="2">
        <v>0</v>
      </c>
      <c r="E184" s="2">
        <v>1016</v>
      </c>
      <c r="F184" s="2">
        <v>684</v>
      </c>
      <c r="G184" s="2">
        <v>0</v>
      </c>
      <c r="H184" s="2">
        <v>910.4</v>
      </c>
      <c r="I184" s="2">
        <v>16266.4</v>
      </c>
      <c r="J184" s="2">
        <v>1957.34</v>
      </c>
      <c r="K184" s="2">
        <v>1570.44</v>
      </c>
      <c r="L184" s="2">
        <v>252.61999999999898</v>
      </c>
      <c r="M184" s="2">
        <v>3780.3999999999987</v>
      </c>
      <c r="N184" s="2">
        <v>12486</v>
      </c>
    </row>
    <row r="185" spans="1:14" x14ac:dyDescent="0.2">
      <c r="A185" s="4" t="s">
        <v>318</v>
      </c>
      <c r="B185" s="2" t="s">
        <v>319</v>
      </c>
      <c r="C185" s="2">
        <v>13656</v>
      </c>
      <c r="D185" s="2">
        <v>0</v>
      </c>
      <c r="E185" s="2">
        <v>1016</v>
      </c>
      <c r="F185" s="2">
        <v>501.6</v>
      </c>
      <c r="G185" s="2">
        <v>0</v>
      </c>
      <c r="H185" s="2">
        <v>910.4</v>
      </c>
      <c r="I185" s="2">
        <v>16084</v>
      </c>
      <c r="J185" s="2">
        <v>1923.1</v>
      </c>
      <c r="K185" s="2">
        <v>1570.44</v>
      </c>
      <c r="L185" s="2">
        <v>2687.4599999999991</v>
      </c>
      <c r="M185" s="2">
        <v>6180.9999999999991</v>
      </c>
      <c r="N185" s="2">
        <v>9903</v>
      </c>
    </row>
    <row r="186" spans="1:14" x14ac:dyDescent="0.2">
      <c r="A186" s="4" t="s">
        <v>320</v>
      </c>
      <c r="B186" s="2" t="s">
        <v>321</v>
      </c>
      <c r="C186" s="2">
        <v>13656</v>
      </c>
      <c r="D186" s="2">
        <v>0</v>
      </c>
      <c r="E186" s="2">
        <v>1016</v>
      </c>
      <c r="F186" s="2">
        <v>228</v>
      </c>
      <c r="G186" s="2">
        <v>0</v>
      </c>
      <c r="H186" s="2">
        <v>0</v>
      </c>
      <c r="I186" s="2">
        <v>14900</v>
      </c>
      <c r="J186" s="2">
        <v>1760.44</v>
      </c>
      <c r="K186" s="2">
        <v>1570.44</v>
      </c>
      <c r="L186" s="2">
        <v>141.11999999999898</v>
      </c>
      <c r="M186" s="2">
        <v>3471.9999999999991</v>
      </c>
      <c r="N186" s="2">
        <v>11428</v>
      </c>
    </row>
    <row r="187" spans="1:14" x14ac:dyDescent="0.2">
      <c r="A187" s="4" t="s">
        <v>322</v>
      </c>
      <c r="B187" s="2" t="s">
        <v>323</v>
      </c>
      <c r="C187" s="2">
        <v>13656</v>
      </c>
      <c r="D187" s="2">
        <v>200</v>
      </c>
      <c r="E187" s="2">
        <v>1016</v>
      </c>
      <c r="F187" s="2">
        <v>684</v>
      </c>
      <c r="G187" s="2">
        <v>0</v>
      </c>
      <c r="H187" s="2">
        <v>0</v>
      </c>
      <c r="I187" s="2">
        <v>15556</v>
      </c>
      <c r="J187" s="2">
        <v>1900.56</v>
      </c>
      <c r="K187" s="2">
        <v>1570.44</v>
      </c>
      <c r="L187" s="2">
        <v>7357.5</v>
      </c>
      <c r="M187" s="2">
        <v>10828.5</v>
      </c>
      <c r="N187" s="2">
        <v>4727.5</v>
      </c>
    </row>
    <row r="188" spans="1:14" x14ac:dyDescent="0.2">
      <c r="A188" s="4" t="s">
        <v>324</v>
      </c>
      <c r="B188" s="2" t="s">
        <v>325</v>
      </c>
      <c r="C188" s="2">
        <v>13656</v>
      </c>
      <c r="D188" s="2">
        <v>0</v>
      </c>
      <c r="E188" s="2">
        <v>1016</v>
      </c>
      <c r="F188" s="2">
        <v>684</v>
      </c>
      <c r="G188" s="2">
        <v>0</v>
      </c>
      <c r="H188" s="2">
        <v>0</v>
      </c>
      <c r="I188" s="2">
        <v>15356</v>
      </c>
      <c r="J188" s="2">
        <v>1851.9</v>
      </c>
      <c r="K188" s="2">
        <v>1570.44</v>
      </c>
      <c r="L188" s="2">
        <v>7811.66</v>
      </c>
      <c r="M188" s="2">
        <v>11234</v>
      </c>
      <c r="N188" s="2">
        <v>4122</v>
      </c>
    </row>
    <row r="189" spans="1:14" x14ac:dyDescent="0.2">
      <c r="A189" s="4" t="s">
        <v>326</v>
      </c>
      <c r="B189" s="2" t="s">
        <v>327</v>
      </c>
      <c r="C189" s="2">
        <v>13656</v>
      </c>
      <c r="D189" s="2">
        <v>200</v>
      </c>
      <c r="E189" s="2">
        <v>1016</v>
      </c>
      <c r="F189" s="2">
        <v>684</v>
      </c>
      <c r="G189" s="2">
        <v>0</v>
      </c>
      <c r="H189" s="2">
        <v>910.4</v>
      </c>
      <c r="I189" s="2">
        <v>16466.400000000001</v>
      </c>
      <c r="J189" s="2">
        <v>1998.44</v>
      </c>
      <c r="K189" s="2">
        <v>1570.44</v>
      </c>
      <c r="L189" s="2">
        <v>5518.52</v>
      </c>
      <c r="M189" s="2">
        <v>9087.4000000000015</v>
      </c>
      <c r="N189" s="2">
        <v>7379</v>
      </c>
    </row>
    <row r="190" spans="1:14" x14ac:dyDescent="0.2">
      <c r="A190" s="4" t="s">
        <v>328</v>
      </c>
      <c r="B190" s="2" t="s">
        <v>329</v>
      </c>
      <c r="C190" s="2">
        <v>13656</v>
      </c>
      <c r="D190" s="2">
        <v>0</v>
      </c>
      <c r="E190" s="2">
        <v>1016</v>
      </c>
      <c r="F190" s="2">
        <v>684</v>
      </c>
      <c r="G190" s="2">
        <v>0</v>
      </c>
      <c r="H190" s="2">
        <v>910.4</v>
      </c>
      <c r="I190" s="2">
        <v>16266.4</v>
      </c>
      <c r="J190" s="2">
        <v>1960.04</v>
      </c>
      <c r="K190" s="2">
        <v>1570.44</v>
      </c>
      <c r="L190" s="2">
        <v>245.92000000000007</v>
      </c>
      <c r="M190" s="2">
        <v>3776.4</v>
      </c>
      <c r="N190" s="2">
        <v>12490</v>
      </c>
    </row>
    <row r="191" spans="1:14" x14ac:dyDescent="0.2">
      <c r="A191" s="4" t="s">
        <v>330</v>
      </c>
      <c r="B191" s="2" t="s">
        <v>331</v>
      </c>
      <c r="C191" s="2">
        <v>13656</v>
      </c>
      <c r="D191" s="2">
        <v>0</v>
      </c>
      <c r="E191" s="2">
        <v>1016</v>
      </c>
      <c r="F191" s="2">
        <v>342</v>
      </c>
      <c r="G191" s="2">
        <v>0</v>
      </c>
      <c r="H191" s="2">
        <v>0</v>
      </c>
      <c r="I191" s="2">
        <v>15014</v>
      </c>
      <c r="J191" s="2">
        <v>1784.79</v>
      </c>
      <c r="K191" s="2">
        <v>1570.44</v>
      </c>
      <c r="L191" s="2">
        <v>5366.27</v>
      </c>
      <c r="M191" s="2">
        <v>8721.5</v>
      </c>
      <c r="N191" s="2">
        <v>6292.5</v>
      </c>
    </row>
    <row r="192" spans="1:14" x14ac:dyDescent="0.2">
      <c r="A192" s="4" t="s">
        <v>332</v>
      </c>
      <c r="B192" s="2" t="s">
        <v>333</v>
      </c>
      <c r="C192" s="2">
        <v>12658</v>
      </c>
      <c r="D192" s="2">
        <v>0</v>
      </c>
      <c r="E192" s="2">
        <v>915</v>
      </c>
      <c r="F192" s="2">
        <v>574.92999999999995</v>
      </c>
      <c r="G192" s="2">
        <v>0</v>
      </c>
      <c r="H192" s="2">
        <v>0</v>
      </c>
      <c r="I192" s="2">
        <v>14147.93</v>
      </c>
      <c r="J192" s="2">
        <v>1433.05</v>
      </c>
      <c r="K192" s="2">
        <v>1455.66</v>
      </c>
      <c r="L192" s="2">
        <v>3893.7200000000012</v>
      </c>
      <c r="M192" s="2">
        <v>6782.4300000000012</v>
      </c>
      <c r="N192" s="2">
        <v>7365.5</v>
      </c>
    </row>
    <row r="193" spans="1:14" x14ac:dyDescent="0.2">
      <c r="A193" s="4" t="s">
        <v>334</v>
      </c>
      <c r="B193" s="2" t="s">
        <v>335</v>
      </c>
      <c r="C193" s="2">
        <v>15333</v>
      </c>
      <c r="D193" s="2">
        <v>200</v>
      </c>
      <c r="E193" s="2">
        <v>1093</v>
      </c>
      <c r="F193" s="2">
        <v>684</v>
      </c>
      <c r="G193" s="2">
        <v>0</v>
      </c>
      <c r="H193" s="2">
        <v>3449.93</v>
      </c>
      <c r="I193" s="2">
        <v>20759.93</v>
      </c>
      <c r="J193" s="2">
        <v>2831.65</v>
      </c>
      <c r="K193" s="2">
        <v>1763.3</v>
      </c>
      <c r="L193" s="2">
        <v>1656.9799999999996</v>
      </c>
      <c r="M193" s="2">
        <v>6251.9299999999994</v>
      </c>
      <c r="N193" s="2">
        <v>14508</v>
      </c>
    </row>
    <row r="194" spans="1:14" x14ac:dyDescent="0.2">
      <c r="A194" s="4" t="s">
        <v>336</v>
      </c>
      <c r="B194" s="2" t="s">
        <v>337</v>
      </c>
      <c r="C194" s="2">
        <v>13125</v>
      </c>
      <c r="D194" s="2">
        <v>0</v>
      </c>
      <c r="E194" s="2">
        <v>903</v>
      </c>
      <c r="F194" s="2">
        <v>549</v>
      </c>
      <c r="G194" s="2">
        <v>0</v>
      </c>
      <c r="H194" s="2">
        <v>875</v>
      </c>
      <c r="I194" s="2">
        <v>15452</v>
      </c>
      <c r="J194" s="2">
        <v>1788.11</v>
      </c>
      <c r="K194" s="2">
        <v>1509.38</v>
      </c>
      <c r="L194" s="2">
        <v>3979.01</v>
      </c>
      <c r="M194" s="2">
        <v>7276.5</v>
      </c>
      <c r="N194" s="2">
        <v>8175.5</v>
      </c>
    </row>
    <row r="195" spans="1:14" x14ac:dyDescent="0.2">
      <c r="A195" s="4" t="s">
        <v>512</v>
      </c>
      <c r="B195" s="2" t="s">
        <v>513</v>
      </c>
      <c r="C195" s="2">
        <v>13656</v>
      </c>
      <c r="D195" s="2">
        <v>0</v>
      </c>
      <c r="E195" s="2">
        <v>1016</v>
      </c>
      <c r="F195" s="2">
        <v>684</v>
      </c>
      <c r="G195" s="2">
        <v>0</v>
      </c>
      <c r="H195" s="2">
        <v>910.4</v>
      </c>
      <c r="I195" s="2">
        <v>16266.4</v>
      </c>
      <c r="J195" s="2">
        <v>1860.1</v>
      </c>
      <c r="K195" s="2">
        <v>1570.44</v>
      </c>
      <c r="L195" s="2">
        <v>477.36000000000058</v>
      </c>
      <c r="M195" s="2">
        <v>3907.9000000000005</v>
      </c>
      <c r="N195" s="2">
        <v>12358.5</v>
      </c>
    </row>
    <row r="196" spans="1:14" x14ac:dyDescent="0.2">
      <c r="A196" s="4" t="s">
        <v>338</v>
      </c>
      <c r="B196" s="2" t="s">
        <v>339</v>
      </c>
      <c r="C196" s="2">
        <v>13125</v>
      </c>
      <c r="D196" s="2">
        <v>0</v>
      </c>
      <c r="E196" s="2">
        <v>903</v>
      </c>
      <c r="F196" s="2">
        <v>549</v>
      </c>
      <c r="G196" s="2">
        <v>0</v>
      </c>
      <c r="H196" s="2">
        <v>0</v>
      </c>
      <c r="I196" s="2">
        <v>14577</v>
      </c>
      <c r="J196" s="2">
        <v>1691.44</v>
      </c>
      <c r="K196" s="2">
        <v>1509.38</v>
      </c>
      <c r="L196" s="2">
        <v>1876.1800000000003</v>
      </c>
      <c r="M196" s="2">
        <v>5077</v>
      </c>
      <c r="N196" s="2">
        <v>9500</v>
      </c>
    </row>
    <row r="197" spans="1:14" x14ac:dyDescent="0.2">
      <c r="A197" s="4" t="s">
        <v>340</v>
      </c>
      <c r="B197" s="2" t="s">
        <v>341</v>
      </c>
      <c r="C197" s="2">
        <v>13125</v>
      </c>
      <c r="D197" s="2">
        <v>400</v>
      </c>
      <c r="E197" s="2">
        <v>903</v>
      </c>
      <c r="F197" s="2">
        <v>549</v>
      </c>
      <c r="G197" s="2">
        <v>0</v>
      </c>
      <c r="H197" s="2">
        <v>875</v>
      </c>
      <c r="I197" s="2">
        <v>15852</v>
      </c>
      <c r="J197" s="2">
        <v>1873.55</v>
      </c>
      <c r="K197" s="2">
        <v>1509.38</v>
      </c>
      <c r="L197" s="2">
        <v>6.9999999999708962E-2</v>
      </c>
      <c r="M197" s="2">
        <v>3383</v>
      </c>
      <c r="N197" s="2">
        <v>12469</v>
      </c>
    </row>
    <row r="198" spans="1:14" x14ac:dyDescent="0.2">
      <c r="A198" s="4" t="s">
        <v>342</v>
      </c>
      <c r="B198" s="2" t="s">
        <v>343</v>
      </c>
      <c r="C198" s="2">
        <v>13125</v>
      </c>
      <c r="D198" s="2">
        <v>0</v>
      </c>
      <c r="E198" s="2">
        <v>903</v>
      </c>
      <c r="F198" s="2">
        <v>549</v>
      </c>
      <c r="G198" s="2">
        <v>0</v>
      </c>
      <c r="H198" s="2">
        <v>875</v>
      </c>
      <c r="I198" s="2">
        <v>15452</v>
      </c>
      <c r="J198" s="2">
        <v>1788.11</v>
      </c>
      <c r="K198" s="2">
        <v>1509.38</v>
      </c>
      <c r="L198" s="2">
        <v>1876.0100000000002</v>
      </c>
      <c r="M198" s="2">
        <v>5173.5</v>
      </c>
      <c r="N198" s="2">
        <v>10278.5</v>
      </c>
    </row>
    <row r="199" spans="1:14" x14ac:dyDescent="0.2">
      <c r="A199" s="4" t="s">
        <v>344</v>
      </c>
      <c r="B199" s="2" t="s">
        <v>345</v>
      </c>
      <c r="C199" s="2">
        <v>13125</v>
      </c>
      <c r="D199" s="2">
        <v>0</v>
      </c>
      <c r="E199" s="2">
        <v>903</v>
      </c>
      <c r="F199" s="2">
        <v>549</v>
      </c>
      <c r="G199" s="2">
        <v>0</v>
      </c>
      <c r="H199" s="2">
        <v>875</v>
      </c>
      <c r="I199" s="2">
        <v>15452</v>
      </c>
      <c r="J199" s="2">
        <v>1694.66</v>
      </c>
      <c r="K199" s="2">
        <v>1509.38</v>
      </c>
      <c r="L199" s="2">
        <v>437.95999999999913</v>
      </c>
      <c r="M199" s="2">
        <v>3641.9999999999991</v>
      </c>
      <c r="N199" s="2">
        <v>11810</v>
      </c>
    </row>
    <row r="200" spans="1:14" x14ac:dyDescent="0.2">
      <c r="A200" s="4" t="s">
        <v>346</v>
      </c>
      <c r="B200" s="2" t="s">
        <v>347</v>
      </c>
      <c r="C200" s="2">
        <v>13125</v>
      </c>
      <c r="D200" s="2">
        <v>400</v>
      </c>
      <c r="E200" s="2">
        <v>903</v>
      </c>
      <c r="F200" s="2">
        <v>549</v>
      </c>
      <c r="G200" s="2">
        <v>0</v>
      </c>
      <c r="H200" s="2">
        <v>0</v>
      </c>
      <c r="I200" s="2">
        <v>14977</v>
      </c>
      <c r="J200" s="2">
        <v>1776.88</v>
      </c>
      <c r="K200" s="2">
        <v>1509.38</v>
      </c>
      <c r="L200" s="2">
        <v>0.23999999999978172</v>
      </c>
      <c r="M200" s="2">
        <v>3286.5</v>
      </c>
      <c r="N200" s="2">
        <v>11690.5</v>
      </c>
    </row>
    <row r="201" spans="1:14" x14ac:dyDescent="0.2">
      <c r="A201" s="4" t="s">
        <v>348</v>
      </c>
      <c r="B201" s="2" t="s">
        <v>349</v>
      </c>
      <c r="C201" s="2">
        <v>11279</v>
      </c>
      <c r="D201" s="2">
        <v>200</v>
      </c>
      <c r="E201" s="2">
        <v>737</v>
      </c>
      <c r="F201" s="2">
        <v>425</v>
      </c>
      <c r="G201" s="2">
        <v>0</v>
      </c>
      <c r="H201" s="2">
        <v>0</v>
      </c>
      <c r="I201" s="2">
        <v>12641</v>
      </c>
      <c r="J201" s="2">
        <v>1297.3399999999999</v>
      </c>
      <c r="K201" s="2">
        <v>1297.0999999999999</v>
      </c>
      <c r="L201" s="2">
        <v>-0.43999999999869033</v>
      </c>
      <c r="M201" s="2">
        <v>2594.0000000000009</v>
      </c>
      <c r="N201" s="2">
        <v>10047</v>
      </c>
    </row>
    <row r="202" spans="1:14" x14ac:dyDescent="0.2">
      <c r="A202" s="4" t="s">
        <v>153</v>
      </c>
      <c r="B202" s="2" t="s">
        <v>154</v>
      </c>
      <c r="C202" s="2">
        <v>11279</v>
      </c>
      <c r="D202" s="2">
        <v>400</v>
      </c>
      <c r="E202" s="2">
        <v>737</v>
      </c>
      <c r="F202" s="2">
        <v>455</v>
      </c>
      <c r="G202" s="2">
        <v>0</v>
      </c>
      <c r="H202" s="2">
        <v>0</v>
      </c>
      <c r="I202" s="2">
        <v>12871</v>
      </c>
      <c r="J202" s="2">
        <v>1338.56</v>
      </c>
      <c r="K202" s="2">
        <v>1297.0999999999999</v>
      </c>
      <c r="L202" s="2">
        <v>-0.15999999999985448</v>
      </c>
      <c r="M202" s="2">
        <v>2635.5</v>
      </c>
      <c r="N202" s="2">
        <v>10235.5</v>
      </c>
    </row>
    <row r="203" spans="1:14" x14ac:dyDescent="0.2">
      <c r="A203" s="4" t="s">
        <v>564</v>
      </c>
      <c r="B203" s="2" t="s">
        <v>565</v>
      </c>
      <c r="C203" s="2">
        <v>13125</v>
      </c>
      <c r="D203" s="2">
        <v>200</v>
      </c>
      <c r="E203" s="2">
        <v>903</v>
      </c>
      <c r="F203" s="2">
        <v>549</v>
      </c>
      <c r="G203" s="2">
        <v>0</v>
      </c>
      <c r="H203" s="2">
        <v>0</v>
      </c>
      <c r="I203" s="2">
        <v>14777</v>
      </c>
      <c r="J203" s="2">
        <v>1723.45</v>
      </c>
      <c r="K203" s="2">
        <v>1509.38</v>
      </c>
      <c r="L203" s="2">
        <v>50.170000000000073</v>
      </c>
      <c r="M203" s="2">
        <v>3283</v>
      </c>
      <c r="N203" s="2">
        <v>11494</v>
      </c>
    </row>
    <row r="204" spans="1:14" s="12" customFormat="1" x14ac:dyDescent="0.2">
      <c r="A204" s="11"/>
      <c r="C204" s="12" t="s">
        <v>39</v>
      </c>
      <c r="D204" s="12" t="s">
        <v>39</v>
      </c>
      <c r="E204" s="12" t="s">
        <v>39</v>
      </c>
      <c r="F204" s="12" t="s">
        <v>39</v>
      </c>
      <c r="G204" s="12" t="s">
        <v>39</v>
      </c>
      <c r="H204" s="12" t="s">
        <v>39</v>
      </c>
      <c r="I204" s="12" t="s">
        <v>39</v>
      </c>
      <c r="J204" s="12" t="s">
        <v>39</v>
      </c>
      <c r="K204" s="12" t="s">
        <v>39</v>
      </c>
      <c r="L204" s="12" t="s">
        <v>39</v>
      </c>
      <c r="M204" s="12" t="s">
        <v>39</v>
      </c>
      <c r="N204" s="12" t="s">
        <v>39</v>
      </c>
    </row>
    <row r="206" spans="1:14" x14ac:dyDescent="0.2">
      <c r="A206" s="10" t="s">
        <v>358</v>
      </c>
    </row>
    <row r="207" spans="1:14" x14ac:dyDescent="0.2">
      <c r="A207" s="4" t="s">
        <v>359</v>
      </c>
      <c r="B207" s="2" t="s">
        <v>360</v>
      </c>
      <c r="C207" s="2">
        <v>13656</v>
      </c>
      <c r="D207" s="2">
        <v>0</v>
      </c>
      <c r="E207" s="2">
        <v>1016</v>
      </c>
      <c r="F207" s="2">
        <v>684</v>
      </c>
      <c r="G207" s="2">
        <v>708.5</v>
      </c>
      <c r="H207" s="2">
        <v>125</v>
      </c>
      <c r="I207" s="2">
        <v>16189.5</v>
      </c>
      <c r="J207" s="2">
        <v>2035.88</v>
      </c>
      <c r="K207" s="2">
        <v>1570.44</v>
      </c>
      <c r="L207" s="2">
        <v>7182.68</v>
      </c>
      <c r="M207" s="2">
        <v>10789</v>
      </c>
      <c r="N207" s="2">
        <v>5400.5</v>
      </c>
    </row>
    <row r="208" spans="1:14" x14ac:dyDescent="0.2">
      <c r="A208" s="4" t="s">
        <v>361</v>
      </c>
      <c r="B208" s="2" t="s">
        <v>362</v>
      </c>
      <c r="C208" s="2">
        <v>11279</v>
      </c>
      <c r="D208" s="2">
        <v>200</v>
      </c>
      <c r="E208" s="2">
        <v>737</v>
      </c>
      <c r="F208" s="2">
        <v>455</v>
      </c>
      <c r="G208" s="2">
        <v>566.79999999999995</v>
      </c>
      <c r="H208" s="2">
        <v>0</v>
      </c>
      <c r="I208" s="2">
        <v>13237.8</v>
      </c>
      <c r="J208" s="2">
        <v>1408.3</v>
      </c>
      <c r="K208" s="2">
        <v>1297.0999999999999</v>
      </c>
      <c r="L208" s="2">
        <v>5167.3999999999996</v>
      </c>
      <c r="M208" s="2">
        <v>7872.7999999999993</v>
      </c>
      <c r="N208" s="2">
        <v>5365</v>
      </c>
    </row>
    <row r="209" spans="1:14" x14ac:dyDescent="0.2">
      <c r="A209" s="4" t="s">
        <v>363</v>
      </c>
      <c r="B209" s="2" t="s">
        <v>364</v>
      </c>
      <c r="C209" s="2">
        <v>13656</v>
      </c>
      <c r="D209" s="2">
        <v>0</v>
      </c>
      <c r="E209" s="2">
        <v>1016</v>
      </c>
      <c r="F209" s="2">
        <v>684</v>
      </c>
      <c r="G209" s="2">
        <v>566.79999999999995</v>
      </c>
      <c r="H209" s="2">
        <v>125</v>
      </c>
      <c r="I209" s="2">
        <v>16047.8</v>
      </c>
      <c r="J209" s="2">
        <v>2005.6</v>
      </c>
      <c r="K209" s="2">
        <v>1570.44</v>
      </c>
      <c r="L209" s="2">
        <v>4236.7599999999984</v>
      </c>
      <c r="M209" s="2">
        <v>7812.7999999999984</v>
      </c>
      <c r="N209" s="2">
        <v>8235</v>
      </c>
    </row>
    <row r="210" spans="1:14" x14ac:dyDescent="0.2">
      <c r="A210" s="4" t="s">
        <v>365</v>
      </c>
      <c r="B210" s="2" t="s">
        <v>366</v>
      </c>
      <c r="C210" s="2">
        <v>11279</v>
      </c>
      <c r="D210" s="2">
        <v>400</v>
      </c>
      <c r="E210" s="2">
        <v>737</v>
      </c>
      <c r="F210" s="2">
        <v>455</v>
      </c>
      <c r="G210" s="2">
        <v>425.1</v>
      </c>
      <c r="H210" s="2">
        <v>0</v>
      </c>
      <c r="I210" s="2">
        <v>13296.1</v>
      </c>
      <c r="J210" s="2">
        <v>1417.86</v>
      </c>
      <c r="K210" s="2">
        <v>1297.0999999999999</v>
      </c>
      <c r="L210" s="2">
        <v>206.63999999999942</v>
      </c>
      <c r="M210" s="2">
        <v>2921.5999999999995</v>
      </c>
      <c r="N210" s="2">
        <v>10374.5</v>
      </c>
    </row>
    <row r="211" spans="1:14" x14ac:dyDescent="0.2">
      <c r="A211" s="4" t="s">
        <v>367</v>
      </c>
      <c r="B211" s="2" t="s">
        <v>368</v>
      </c>
      <c r="C211" s="2">
        <v>13656</v>
      </c>
      <c r="D211" s="2">
        <v>0</v>
      </c>
      <c r="E211" s="2">
        <v>1016</v>
      </c>
      <c r="F211" s="2">
        <v>684</v>
      </c>
      <c r="G211" s="2">
        <v>425.1</v>
      </c>
      <c r="H211" s="2">
        <v>910.4</v>
      </c>
      <c r="I211" s="2">
        <v>16691.5</v>
      </c>
      <c r="J211" s="2">
        <v>2052.87</v>
      </c>
      <c r="K211" s="2">
        <v>1570.44</v>
      </c>
      <c r="L211" s="2">
        <v>6461.6900000000005</v>
      </c>
      <c r="M211" s="2">
        <v>10085</v>
      </c>
      <c r="N211" s="2">
        <v>6606.5</v>
      </c>
    </row>
    <row r="212" spans="1:14" x14ac:dyDescent="0.2">
      <c r="A212" s="4" t="s">
        <v>369</v>
      </c>
      <c r="B212" s="2" t="s">
        <v>370</v>
      </c>
      <c r="C212" s="2">
        <v>11279</v>
      </c>
      <c r="D212" s="2">
        <v>0</v>
      </c>
      <c r="E212" s="2">
        <v>737</v>
      </c>
      <c r="F212" s="2">
        <v>455</v>
      </c>
      <c r="G212" s="2">
        <v>283.39999999999998</v>
      </c>
      <c r="H212" s="2">
        <v>0</v>
      </c>
      <c r="I212" s="2">
        <v>12754.4</v>
      </c>
      <c r="J212" s="2">
        <v>1317.68</v>
      </c>
      <c r="K212" s="2">
        <v>1297.0999999999999</v>
      </c>
      <c r="L212" s="2">
        <v>8788.119999999999</v>
      </c>
      <c r="M212" s="2">
        <v>11402.899999999998</v>
      </c>
      <c r="N212" s="2">
        <v>1351.5</v>
      </c>
    </row>
    <row r="213" spans="1:14" x14ac:dyDescent="0.2">
      <c r="A213" s="4" t="s">
        <v>371</v>
      </c>
      <c r="B213" s="2" t="s">
        <v>372</v>
      </c>
      <c r="C213" s="2">
        <v>11279</v>
      </c>
      <c r="D213" s="2">
        <v>400</v>
      </c>
      <c r="E213" s="2">
        <v>737</v>
      </c>
      <c r="F213" s="2">
        <v>455</v>
      </c>
      <c r="G213" s="2">
        <v>283.39999999999998</v>
      </c>
      <c r="H213" s="2">
        <v>0</v>
      </c>
      <c r="I213" s="2">
        <v>13154.4</v>
      </c>
      <c r="J213" s="2">
        <v>1389.36</v>
      </c>
      <c r="K213" s="2">
        <v>1297.0999999999999</v>
      </c>
      <c r="L213" s="2">
        <v>3516.4399999999987</v>
      </c>
      <c r="M213" s="2">
        <v>6202.8999999999987</v>
      </c>
      <c r="N213" s="2">
        <v>6951.5</v>
      </c>
    </row>
    <row r="214" spans="1:14" x14ac:dyDescent="0.2">
      <c r="A214" s="4" t="s">
        <v>373</v>
      </c>
      <c r="B214" s="2" t="s">
        <v>374</v>
      </c>
      <c r="C214" s="2">
        <v>13656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910.4</v>
      </c>
      <c r="I214" s="2">
        <v>16549.8</v>
      </c>
      <c r="J214" s="2">
        <v>2022.6</v>
      </c>
      <c r="K214" s="2">
        <v>1570.44</v>
      </c>
      <c r="L214" s="2">
        <v>5110.7599999999984</v>
      </c>
      <c r="M214" s="2">
        <v>8703.7999999999993</v>
      </c>
      <c r="N214" s="2">
        <v>7846</v>
      </c>
    </row>
    <row r="215" spans="1:14" x14ac:dyDescent="0.2">
      <c r="A215" s="4" t="s">
        <v>375</v>
      </c>
      <c r="B215" s="2" t="s">
        <v>376</v>
      </c>
      <c r="C215" s="2">
        <v>13656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0</v>
      </c>
      <c r="I215" s="2">
        <v>15639.4</v>
      </c>
      <c r="J215" s="2">
        <v>1918.38</v>
      </c>
      <c r="K215" s="2">
        <v>1570.44</v>
      </c>
      <c r="L215" s="2">
        <v>5308.58</v>
      </c>
      <c r="M215" s="2">
        <v>8797.4</v>
      </c>
      <c r="N215" s="2">
        <v>6842</v>
      </c>
    </row>
    <row r="216" spans="1:14" x14ac:dyDescent="0.2">
      <c r="A216" s="4" t="s">
        <v>377</v>
      </c>
      <c r="B216" s="2" t="s">
        <v>378</v>
      </c>
      <c r="C216" s="2">
        <v>13656</v>
      </c>
      <c r="D216" s="2">
        <v>0</v>
      </c>
      <c r="E216" s="2">
        <v>1016</v>
      </c>
      <c r="F216" s="2">
        <v>684</v>
      </c>
      <c r="G216" s="2">
        <v>283.39999999999998</v>
      </c>
      <c r="H216" s="2">
        <v>0</v>
      </c>
      <c r="I216" s="2">
        <v>15639.4</v>
      </c>
      <c r="J216" s="2">
        <v>1918.38</v>
      </c>
      <c r="K216" s="2">
        <v>1570.44</v>
      </c>
      <c r="L216" s="2">
        <v>2836.58</v>
      </c>
      <c r="M216" s="2">
        <v>6325.4</v>
      </c>
      <c r="N216" s="2">
        <v>9314</v>
      </c>
    </row>
    <row r="217" spans="1:14" x14ac:dyDescent="0.2">
      <c r="A217" s="4" t="s">
        <v>379</v>
      </c>
      <c r="B217" s="2" t="s">
        <v>380</v>
      </c>
      <c r="C217" s="2">
        <v>13656</v>
      </c>
      <c r="D217" s="2">
        <v>0</v>
      </c>
      <c r="E217" s="2">
        <v>1016</v>
      </c>
      <c r="F217" s="2">
        <v>684</v>
      </c>
      <c r="G217" s="2">
        <v>0</v>
      </c>
      <c r="H217" s="2">
        <v>910.4</v>
      </c>
      <c r="I217" s="2">
        <v>16266.4</v>
      </c>
      <c r="J217" s="2">
        <v>1962.07</v>
      </c>
      <c r="K217" s="2">
        <v>1570.44</v>
      </c>
      <c r="L217" s="2">
        <v>3040.8899999999994</v>
      </c>
      <c r="M217" s="2">
        <v>6573.4</v>
      </c>
      <c r="N217" s="2">
        <v>9693</v>
      </c>
    </row>
    <row r="218" spans="1:14" x14ac:dyDescent="0.2">
      <c r="A218" s="4" t="s">
        <v>381</v>
      </c>
      <c r="B218" s="2" t="s">
        <v>382</v>
      </c>
      <c r="C218" s="2">
        <v>13656</v>
      </c>
      <c r="D218" s="2">
        <v>0</v>
      </c>
      <c r="E218" s="2">
        <v>1016</v>
      </c>
      <c r="F218" s="2">
        <v>684</v>
      </c>
      <c r="G218" s="2">
        <v>0</v>
      </c>
      <c r="H218" s="2">
        <v>1180.99</v>
      </c>
      <c r="I218" s="2">
        <v>16536.990000000002</v>
      </c>
      <c r="J218" s="2">
        <v>1990.97</v>
      </c>
      <c r="K218" s="2">
        <v>1570.44</v>
      </c>
      <c r="L218" s="2">
        <v>236.58000000000175</v>
      </c>
      <c r="M218" s="2">
        <v>3797.9900000000016</v>
      </c>
      <c r="N218" s="2">
        <v>12739</v>
      </c>
    </row>
    <row r="219" spans="1:14" x14ac:dyDescent="0.2">
      <c r="A219" s="4" t="s">
        <v>383</v>
      </c>
      <c r="B219" s="2" t="s">
        <v>384</v>
      </c>
      <c r="C219" s="2">
        <v>13656</v>
      </c>
      <c r="D219" s="2">
        <v>0</v>
      </c>
      <c r="E219" s="2">
        <v>1016</v>
      </c>
      <c r="F219" s="2">
        <v>684</v>
      </c>
      <c r="G219" s="2">
        <v>0</v>
      </c>
      <c r="H219" s="2">
        <v>0</v>
      </c>
      <c r="I219" s="2">
        <v>15356</v>
      </c>
      <c r="J219" s="2">
        <v>1857.84</v>
      </c>
      <c r="K219" s="2">
        <v>1570.44</v>
      </c>
      <c r="L219" s="2">
        <v>1086.2200000000012</v>
      </c>
      <c r="M219" s="2">
        <v>4514.5000000000009</v>
      </c>
      <c r="N219" s="2">
        <v>10841.5</v>
      </c>
    </row>
    <row r="220" spans="1:14" x14ac:dyDescent="0.2">
      <c r="A220" s="4" t="s">
        <v>385</v>
      </c>
      <c r="B220" s="2" t="s">
        <v>386</v>
      </c>
      <c r="C220" s="2">
        <v>13656</v>
      </c>
      <c r="D220" s="2">
        <v>200</v>
      </c>
      <c r="E220" s="2">
        <v>1016</v>
      </c>
      <c r="F220" s="2">
        <v>684</v>
      </c>
      <c r="G220" s="2">
        <v>0</v>
      </c>
      <c r="H220" s="2">
        <v>0</v>
      </c>
      <c r="I220" s="2">
        <v>15556</v>
      </c>
      <c r="J220" s="2">
        <v>1900.56</v>
      </c>
      <c r="K220" s="2">
        <v>1570.44</v>
      </c>
      <c r="L220" s="2">
        <v>1736.5</v>
      </c>
      <c r="M220" s="2">
        <v>5207.5</v>
      </c>
      <c r="N220" s="2">
        <v>10348.5</v>
      </c>
    </row>
    <row r="221" spans="1:14" x14ac:dyDescent="0.2">
      <c r="A221" s="4" t="s">
        <v>387</v>
      </c>
      <c r="B221" s="2" t="s">
        <v>388</v>
      </c>
      <c r="C221" s="2">
        <v>13656</v>
      </c>
      <c r="D221" s="2">
        <v>0</v>
      </c>
      <c r="E221" s="2">
        <v>1016</v>
      </c>
      <c r="F221" s="2">
        <v>684</v>
      </c>
      <c r="G221" s="2">
        <v>0</v>
      </c>
      <c r="H221" s="2">
        <v>870.4</v>
      </c>
      <c r="I221" s="2">
        <v>16226.4</v>
      </c>
      <c r="J221" s="2">
        <v>1825.36</v>
      </c>
      <c r="K221" s="2">
        <v>1501.44</v>
      </c>
      <c r="L221" s="2">
        <v>6080.0999999999985</v>
      </c>
      <c r="M221" s="2">
        <v>9406.8999999999978</v>
      </c>
      <c r="N221" s="2">
        <v>6819.5</v>
      </c>
    </row>
    <row r="222" spans="1:14" x14ac:dyDescent="0.2">
      <c r="A222" s="4" t="s">
        <v>389</v>
      </c>
      <c r="B222" s="2" t="s">
        <v>390</v>
      </c>
      <c r="C222" s="2">
        <v>13656</v>
      </c>
      <c r="D222" s="2">
        <v>0</v>
      </c>
      <c r="E222" s="2">
        <v>1016</v>
      </c>
      <c r="F222" s="2">
        <v>684</v>
      </c>
      <c r="G222" s="2">
        <v>0</v>
      </c>
      <c r="H222" s="2">
        <v>0</v>
      </c>
      <c r="I222" s="2">
        <v>15356</v>
      </c>
      <c r="J222" s="2">
        <v>1857.84</v>
      </c>
      <c r="K222" s="2">
        <v>1570.44</v>
      </c>
      <c r="L222" s="2">
        <v>-0.27999999999883585</v>
      </c>
      <c r="M222" s="2">
        <v>3428.0000000000009</v>
      </c>
      <c r="N222" s="2">
        <v>11928</v>
      </c>
    </row>
    <row r="223" spans="1:14" x14ac:dyDescent="0.2">
      <c r="A223" s="4" t="s">
        <v>566</v>
      </c>
      <c r="B223" s="2" t="s">
        <v>567</v>
      </c>
      <c r="C223" s="2">
        <v>13656</v>
      </c>
      <c r="D223" s="2">
        <v>0</v>
      </c>
      <c r="E223" s="2">
        <v>508</v>
      </c>
      <c r="F223" s="2">
        <v>342</v>
      </c>
      <c r="G223" s="2">
        <v>0</v>
      </c>
      <c r="H223" s="2">
        <v>20292.12</v>
      </c>
      <c r="I223" s="2">
        <v>34798.119999999995</v>
      </c>
      <c r="J223" s="2">
        <v>1074.7</v>
      </c>
      <c r="K223" s="2">
        <v>0</v>
      </c>
      <c r="L223" s="2">
        <v>8723.4199999999983</v>
      </c>
      <c r="M223" s="2">
        <v>9798.119999999999</v>
      </c>
      <c r="N223" s="2">
        <v>25000</v>
      </c>
    </row>
    <row r="224" spans="1:14" x14ac:dyDescent="0.2">
      <c r="A224" s="4" t="s">
        <v>391</v>
      </c>
      <c r="B224" s="2" t="s">
        <v>392</v>
      </c>
      <c r="C224" s="2">
        <v>13656</v>
      </c>
      <c r="D224" s="2">
        <v>0</v>
      </c>
      <c r="E224" s="2">
        <v>1016</v>
      </c>
      <c r="F224" s="2">
        <v>684</v>
      </c>
      <c r="G224" s="2">
        <v>0</v>
      </c>
      <c r="H224" s="2">
        <v>0</v>
      </c>
      <c r="I224" s="2">
        <v>15356</v>
      </c>
      <c r="J224" s="2">
        <v>1857.84</v>
      </c>
      <c r="K224" s="2">
        <v>1570.44</v>
      </c>
      <c r="L224" s="2">
        <v>-0.27999999999883585</v>
      </c>
      <c r="M224" s="2">
        <v>3428.0000000000009</v>
      </c>
      <c r="N224" s="2">
        <v>11928</v>
      </c>
    </row>
    <row r="225" spans="1:14" x14ac:dyDescent="0.2">
      <c r="A225" s="4" t="s">
        <v>393</v>
      </c>
      <c r="B225" s="2" t="s">
        <v>394</v>
      </c>
      <c r="C225" s="2">
        <v>13656</v>
      </c>
      <c r="D225" s="2">
        <v>0</v>
      </c>
      <c r="E225" s="2">
        <v>1016</v>
      </c>
      <c r="F225" s="2">
        <v>684</v>
      </c>
      <c r="G225" s="2">
        <v>0</v>
      </c>
      <c r="H225" s="2">
        <v>910.4</v>
      </c>
      <c r="I225" s="2">
        <v>16266.4</v>
      </c>
      <c r="J225" s="2">
        <v>1962.07</v>
      </c>
      <c r="K225" s="2">
        <v>1570.44</v>
      </c>
      <c r="L225" s="2">
        <v>0.38999999999941792</v>
      </c>
      <c r="M225" s="2">
        <v>3532.8999999999996</v>
      </c>
      <c r="N225" s="2">
        <v>12733.5</v>
      </c>
    </row>
    <row r="226" spans="1:14" x14ac:dyDescent="0.2">
      <c r="A226" s="4" t="s">
        <v>395</v>
      </c>
      <c r="B226" s="2" t="s">
        <v>396</v>
      </c>
      <c r="C226" s="2">
        <v>13656</v>
      </c>
      <c r="D226" s="2">
        <v>0</v>
      </c>
      <c r="E226" s="2">
        <v>1016</v>
      </c>
      <c r="F226" s="2">
        <v>456</v>
      </c>
      <c r="G226" s="2">
        <v>0</v>
      </c>
      <c r="H226" s="2">
        <v>0</v>
      </c>
      <c r="I226" s="2">
        <v>15128</v>
      </c>
      <c r="J226" s="2">
        <v>1807.52</v>
      </c>
      <c r="K226" s="2">
        <v>1570.44</v>
      </c>
      <c r="L226" s="2">
        <v>7.5400000000008731</v>
      </c>
      <c r="M226" s="2">
        <v>3385.5000000000009</v>
      </c>
      <c r="N226" s="2">
        <v>11742.5</v>
      </c>
    </row>
    <row r="227" spans="1:14" x14ac:dyDescent="0.2">
      <c r="A227" s="4" t="s">
        <v>397</v>
      </c>
      <c r="B227" s="2" t="s">
        <v>398</v>
      </c>
      <c r="C227" s="2">
        <v>13656</v>
      </c>
      <c r="D227" s="2">
        <v>0</v>
      </c>
      <c r="E227" s="2">
        <v>1016</v>
      </c>
      <c r="F227" s="2">
        <v>684</v>
      </c>
      <c r="G227" s="2">
        <v>0</v>
      </c>
      <c r="H227" s="2">
        <v>910.4</v>
      </c>
      <c r="I227" s="2">
        <v>16266.4</v>
      </c>
      <c r="J227" s="2">
        <v>1959.64</v>
      </c>
      <c r="K227" s="2">
        <v>1570.44</v>
      </c>
      <c r="L227" s="2">
        <v>11.319999999999709</v>
      </c>
      <c r="M227" s="2">
        <v>3541.3999999999996</v>
      </c>
      <c r="N227" s="2">
        <v>12725</v>
      </c>
    </row>
    <row r="228" spans="1:14" x14ac:dyDescent="0.2">
      <c r="A228" s="4" t="s">
        <v>399</v>
      </c>
      <c r="B228" s="2" t="s">
        <v>400</v>
      </c>
      <c r="C228" s="2">
        <v>13656</v>
      </c>
      <c r="D228" s="2">
        <v>0</v>
      </c>
      <c r="E228" s="2">
        <v>1016</v>
      </c>
      <c r="F228" s="2">
        <v>684</v>
      </c>
      <c r="G228" s="2">
        <v>0</v>
      </c>
      <c r="H228" s="2">
        <v>0</v>
      </c>
      <c r="I228" s="2">
        <v>15356</v>
      </c>
      <c r="J228" s="2">
        <v>1857.84</v>
      </c>
      <c r="K228" s="2">
        <v>1570.44</v>
      </c>
      <c r="L228" s="2">
        <v>-0.27999999999883585</v>
      </c>
      <c r="M228" s="2">
        <v>3428.0000000000009</v>
      </c>
      <c r="N228" s="2">
        <v>11928</v>
      </c>
    </row>
    <row r="229" spans="1:14" x14ac:dyDescent="0.2">
      <c r="A229" s="4" t="s">
        <v>401</v>
      </c>
      <c r="B229" s="2" t="s">
        <v>402</v>
      </c>
      <c r="C229" s="2">
        <v>13656</v>
      </c>
      <c r="D229" s="2">
        <v>0</v>
      </c>
      <c r="E229" s="2">
        <v>1016</v>
      </c>
      <c r="F229" s="2">
        <v>684</v>
      </c>
      <c r="G229" s="2">
        <v>0</v>
      </c>
      <c r="H229" s="2">
        <v>0</v>
      </c>
      <c r="I229" s="2">
        <v>15356</v>
      </c>
      <c r="J229" s="2">
        <v>1857.84</v>
      </c>
      <c r="K229" s="2">
        <v>1570.44</v>
      </c>
      <c r="L229" s="2">
        <v>0.22000000000116415</v>
      </c>
      <c r="M229" s="2">
        <v>3428.5000000000009</v>
      </c>
      <c r="N229" s="2">
        <v>11927.5</v>
      </c>
    </row>
    <row r="230" spans="1:14" s="12" customFormat="1" x14ac:dyDescent="0.2">
      <c r="A230" s="11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</row>
    <row r="232" spans="1:14" x14ac:dyDescent="0.2">
      <c r="A232" s="10" t="s">
        <v>407</v>
      </c>
    </row>
    <row r="233" spans="1:14" x14ac:dyDescent="0.2">
      <c r="A233" s="4" t="s">
        <v>514</v>
      </c>
      <c r="B233" s="2" t="s">
        <v>515</v>
      </c>
      <c r="C233" s="2">
        <v>11279</v>
      </c>
      <c r="D233" s="2">
        <v>400</v>
      </c>
      <c r="E233" s="2">
        <v>737</v>
      </c>
      <c r="F233" s="2">
        <v>455</v>
      </c>
      <c r="G233" s="2">
        <v>850.2</v>
      </c>
      <c r="H233" s="2">
        <v>0</v>
      </c>
      <c r="I233" s="2">
        <v>13721.2</v>
      </c>
      <c r="J233" s="2">
        <v>1508.66</v>
      </c>
      <c r="K233" s="2">
        <v>1297.0999999999999</v>
      </c>
      <c r="L233" s="2">
        <v>212.44000000000051</v>
      </c>
      <c r="M233" s="2">
        <v>3018.2000000000007</v>
      </c>
      <c r="N233" s="2">
        <v>10703</v>
      </c>
    </row>
    <row r="234" spans="1:14" x14ac:dyDescent="0.2">
      <c r="A234" s="4" t="s">
        <v>408</v>
      </c>
      <c r="B234" s="2" t="s">
        <v>409</v>
      </c>
      <c r="C234" s="2">
        <v>13656</v>
      </c>
      <c r="D234" s="2">
        <v>0</v>
      </c>
      <c r="E234" s="2">
        <v>1016</v>
      </c>
      <c r="F234" s="2">
        <v>684</v>
      </c>
      <c r="G234" s="2">
        <v>708.5</v>
      </c>
      <c r="H234" s="2">
        <v>1035.4000000000001</v>
      </c>
      <c r="I234" s="2">
        <v>17099.900000000001</v>
      </c>
      <c r="J234" s="2">
        <v>2133.89</v>
      </c>
      <c r="K234" s="2">
        <v>1570.44</v>
      </c>
      <c r="L234" s="2">
        <v>6466.0700000000015</v>
      </c>
      <c r="M234" s="2">
        <v>10170.400000000001</v>
      </c>
      <c r="N234" s="2">
        <v>6929.5</v>
      </c>
    </row>
    <row r="235" spans="1:14" x14ac:dyDescent="0.2">
      <c r="A235" s="4" t="s">
        <v>410</v>
      </c>
      <c r="B235" s="2" t="s">
        <v>411</v>
      </c>
      <c r="C235" s="2">
        <v>11279</v>
      </c>
      <c r="D235" s="2">
        <v>200</v>
      </c>
      <c r="E235" s="2">
        <v>737</v>
      </c>
      <c r="F235" s="2">
        <v>455</v>
      </c>
      <c r="G235" s="2">
        <v>566.79999999999995</v>
      </c>
      <c r="H235" s="2">
        <v>0</v>
      </c>
      <c r="I235" s="2">
        <v>13237.8</v>
      </c>
      <c r="J235" s="2">
        <v>1408.3</v>
      </c>
      <c r="K235" s="2">
        <v>1297.0999999999999</v>
      </c>
      <c r="L235" s="2">
        <v>212.39999999999964</v>
      </c>
      <c r="M235" s="2">
        <v>2917.7999999999993</v>
      </c>
      <c r="N235" s="2">
        <v>10320</v>
      </c>
    </row>
    <row r="236" spans="1:14" x14ac:dyDescent="0.2">
      <c r="A236" s="4" t="s">
        <v>412</v>
      </c>
      <c r="B236" s="2" t="s">
        <v>413</v>
      </c>
      <c r="C236" s="2">
        <v>13656</v>
      </c>
      <c r="D236" s="2">
        <v>0</v>
      </c>
      <c r="E236" s="2">
        <v>1016</v>
      </c>
      <c r="F236" s="2">
        <v>684</v>
      </c>
      <c r="G236" s="2">
        <v>566.79999999999995</v>
      </c>
      <c r="H236" s="2">
        <v>0</v>
      </c>
      <c r="I236" s="2">
        <v>15922.8</v>
      </c>
      <c r="J236" s="2">
        <v>1976.88</v>
      </c>
      <c r="K236" s="2">
        <v>1570.44</v>
      </c>
      <c r="L236" s="2">
        <v>245.97999999999956</v>
      </c>
      <c r="M236" s="2">
        <v>3793.2999999999997</v>
      </c>
      <c r="N236" s="2">
        <v>12129.5</v>
      </c>
    </row>
    <row r="237" spans="1:14" x14ac:dyDescent="0.2">
      <c r="A237" s="4" t="s">
        <v>414</v>
      </c>
      <c r="B237" s="2" t="s">
        <v>415</v>
      </c>
      <c r="C237" s="2">
        <v>13656</v>
      </c>
      <c r="D237" s="2">
        <v>0</v>
      </c>
      <c r="E237" s="2">
        <v>1016</v>
      </c>
      <c r="F237" s="2">
        <v>684</v>
      </c>
      <c r="G237" s="2">
        <v>283.39999999999998</v>
      </c>
      <c r="H237" s="2">
        <v>0</v>
      </c>
      <c r="I237" s="2">
        <v>15639.4</v>
      </c>
      <c r="J237" s="2">
        <v>1916.49</v>
      </c>
      <c r="K237" s="2">
        <v>1570.44</v>
      </c>
      <c r="L237" s="2">
        <v>4363.4699999999993</v>
      </c>
      <c r="M237" s="2">
        <v>7850.4</v>
      </c>
      <c r="N237" s="2">
        <v>7789</v>
      </c>
    </row>
    <row r="238" spans="1:14" x14ac:dyDescent="0.2">
      <c r="A238" s="4" t="s">
        <v>416</v>
      </c>
      <c r="B238" s="2" t="s">
        <v>417</v>
      </c>
      <c r="C238" s="2">
        <v>14605</v>
      </c>
      <c r="D238" s="2">
        <v>400</v>
      </c>
      <c r="E238" s="2">
        <v>1046</v>
      </c>
      <c r="F238" s="2">
        <v>886</v>
      </c>
      <c r="G238" s="2">
        <v>283.39999999999998</v>
      </c>
      <c r="H238" s="2">
        <v>0</v>
      </c>
      <c r="I238" s="2">
        <v>17220.400000000001</v>
      </c>
      <c r="J238" s="2">
        <v>2256.12</v>
      </c>
      <c r="K238" s="2">
        <v>1698.96</v>
      </c>
      <c r="L238" s="2">
        <v>-0.17999999999847205</v>
      </c>
      <c r="M238" s="2">
        <v>3954.9000000000015</v>
      </c>
      <c r="N238" s="2">
        <v>13265.5</v>
      </c>
    </row>
    <row r="239" spans="1:14" x14ac:dyDescent="0.2">
      <c r="A239" s="4" t="s">
        <v>418</v>
      </c>
      <c r="B239" s="2" t="s">
        <v>419</v>
      </c>
      <c r="C239" s="2">
        <v>13656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910.4</v>
      </c>
      <c r="I239" s="2">
        <v>16549.8</v>
      </c>
      <c r="J239" s="2">
        <v>2019.9</v>
      </c>
      <c r="K239" s="2">
        <v>1570.44</v>
      </c>
      <c r="L239" s="2">
        <v>3926.9599999999991</v>
      </c>
      <c r="M239" s="2">
        <v>7517.2999999999993</v>
      </c>
      <c r="N239" s="2">
        <v>9032.5</v>
      </c>
    </row>
    <row r="240" spans="1:14" x14ac:dyDescent="0.2">
      <c r="A240" s="4" t="s">
        <v>420</v>
      </c>
      <c r="B240" s="2" t="s">
        <v>421</v>
      </c>
      <c r="C240" s="2">
        <v>13656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910.4</v>
      </c>
      <c r="I240" s="2">
        <v>16549.8</v>
      </c>
      <c r="J240" s="2">
        <v>2022.6</v>
      </c>
      <c r="K240" s="2">
        <v>1570.44</v>
      </c>
      <c r="L240" s="2">
        <v>236.7599999999984</v>
      </c>
      <c r="M240" s="2">
        <v>3829.7999999999984</v>
      </c>
      <c r="N240" s="2">
        <v>12720</v>
      </c>
    </row>
    <row r="241" spans="1:14" x14ac:dyDescent="0.2">
      <c r="A241" s="4" t="s">
        <v>422</v>
      </c>
      <c r="B241" s="2" t="s">
        <v>423</v>
      </c>
      <c r="C241" s="2">
        <v>13617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0</v>
      </c>
      <c r="I241" s="2">
        <v>15600.4</v>
      </c>
      <c r="J241" s="2">
        <v>1918.38</v>
      </c>
      <c r="K241" s="2">
        <v>1570.44</v>
      </c>
      <c r="L241" s="2">
        <v>7007.58</v>
      </c>
      <c r="M241" s="2">
        <v>10496.4</v>
      </c>
      <c r="N241" s="2">
        <v>5104</v>
      </c>
    </row>
    <row r="242" spans="1:14" x14ac:dyDescent="0.2">
      <c r="A242" s="4" t="s">
        <v>424</v>
      </c>
      <c r="B242" s="2" t="s">
        <v>425</v>
      </c>
      <c r="C242" s="2">
        <v>11104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0</v>
      </c>
      <c r="I242" s="2">
        <v>12670.4</v>
      </c>
      <c r="J242" s="2">
        <v>1302.58</v>
      </c>
      <c r="K242" s="2">
        <v>1276.94</v>
      </c>
      <c r="L242" s="2">
        <v>5211.3799999999992</v>
      </c>
      <c r="M242" s="2">
        <v>7790.9</v>
      </c>
      <c r="N242" s="2">
        <v>4879.5</v>
      </c>
    </row>
    <row r="243" spans="1:14" x14ac:dyDescent="0.2">
      <c r="A243" s="4" t="s">
        <v>426</v>
      </c>
      <c r="B243" s="2" t="s">
        <v>427</v>
      </c>
      <c r="C243" s="2">
        <v>13656</v>
      </c>
      <c r="D243" s="2">
        <v>0</v>
      </c>
      <c r="E243" s="2">
        <v>1016</v>
      </c>
      <c r="F243" s="2">
        <v>684</v>
      </c>
      <c r="G243" s="2">
        <v>283.39999999999998</v>
      </c>
      <c r="H243" s="2">
        <v>910.4</v>
      </c>
      <c r="I243" s="2">
        <v>16549.8</v>
      </c>
      <c r="J243" s="2">
        <v>2022.6</v>
      </c>
      <c r="K243" s="2">
        <v>1570.44</v>
      </c>
      <c r="L243" s="2">
        <v>4963.7599999999984</v>
      </c>
      <c r="M243" s="2">
        <v>8556.7999999999993</v>
      </c>
      <c r="N243" s="2">
        <v>7993</v>
      </c>
    </row>
    <row r="244" spans="1:14" x14ac:dyDescent="0.2">
      <c r="A244" s="4" t="s">
        <v>428</v>
      </c>
      <c r="B244" s="2" t="s">
        <v>429</v>
      </c>
      <c r="C244" s="2">
        <v>13656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1365.6</v>
      </c>
      <c r="I244" s="2">
        <v>17005</v>
      </c>
      <c r="J244" s="2">
        <v>2022.6</v>
      </c>
      <c r="K244" s="2">
        <v>1570.44</v>
      </c>
      <c r="L244" s="2">
        <v>6479.4599999999991</v>
      </c>
      <c r="M244" s="2">
        <v>10072.5</v>
      </c>
      <c r="N244" s="2">
        <v>6932.5</v>
      </c>
    </row>
    <row r="245" spans="1:14" x14ac:dyDescent="0.2">
      <c r="A245" s="4" t="s">
        <v>430</v>
      </c>
      <c r="B245" s="2" t="s">
        <v>431</v>
      </c>
      <c r="C245" s="2">
        <v>13656</v>
      </c>
      <c r="D245" s="2">
        <v>0</v>
      </c>
      <c r="E245" s="2">
        <v>1016</v>
      </c>
      <c r="F245" s="2">
        <v>684</v>
      </c>
      <c r="G245" s="2">
        <v>283.39999999999998</v>
      </c>
      <c r="H245" s="2">
        <v>910.4</v>
      </c>
      <c r="I245" s="2">
        <v>16549.8</v>
      </c>
      <c r="J245" s="2">
        <v>2022.6</v>
      </c>
      <c r="K245" s="2">
        <v>1570.44</v>
      </c>
      <c r="L245" s="2">
        <v>6090.7599999999984</v>
      </c>
      <c r="M245" s="2">
        <v>9683.7999999999993</v>
      </c>
      <c r="N245" s="2">
        <v>6866</v>
      </c>
    </row>
    <row r="246" spans="1:14" x14ac:dyDescent="0.2">
      <c r="A246" s="4" t="s">
        <v>432</v>
      </c>
      <c r="B246" s="2" t="s">
        <v>433</v>
      </c>
      <c r="C246" s="2">
        <v>14287</v>
      </c>
      <c r="D246" s="2">
        <v>0</v>
      </c>
      <c r="E246" s="2">
        <v>788</v>
      </c>
      <c r="F246" s="2">
        <v>468</v>
      </c>
      <c r="G246" s="2">
        <v>283.39999999999998</v>
      </c>
      <c r="H246" s="2">
        <v>0</v>
      </c>
      <c r="I246" s="2">
        <v>15826.4</v>
      </c>
      <c r="J246" s="2">
        <v>1955.75</v>
      </c>
      <c r="K246" s="2">
        <v>1643</v>
      </c>
      <c r="L246" s="2">
        <v>1541.6499999999996</v>
      </c>
      <c r="M246" s="2">
        <v>5140.3999999999996</v>
      </c>
      <c r="N246" s="2">
        <v>10686</v>
      </c>
    </row>
    <row r="247" spans="1:14" x14ac:dyDescent="0.2">
      <c r="A247" s="4" t="s">
        <v>21</v>
      </c>
      <c r="B247" s="2" t="s">
        <v>22</v>
      </c>
      <c r="C247" s="2">
        <v>13656</v>
      </c>
      <c r="D247" s="2">
        <v>0</v>
      </c>
      <c r="E247" s="2">
        <v>1016</v>
      </c>
      <c r="F247" s="2">
        <v>684</v>
      </c>
      <c r="G247" s="2">
        <v>283.39999999999998</v>
      </c>
      <c r="H247" s="2">
        <v>0</v>
      </c>
      <c r="I247" s="2">
        <v>15639.4</v>
      </c>
      <c r="J247" s="2">
        <v>1918.38</v>
      </c>
      <c r="K247" s="2">
        <v>1570.44</v>
      </c>
      <c r="L247" s="2">
        <v>4878.58</v>
      </c>
      <c r="M247" s="2">
        <v>8367.4</v>
      </c>
      <c r="N247" s="2">
        <v>7272</v>
      </c>
    </row>
    <row r="248" spans="1:14" x14ac:dyDescent="0.2">
      <c r="A248" s="4" t="s">
        <v>434</v>
      </c>
      <c r="B248" s="2" t="s">
        <v>435</v>
      </c>
      <c r="C248" s="2">
        <v>13656</v>
      </c>
      <c r="D248" s="2">
        <v>0</v>
      </c>
      <c r="E248" s="2">
        <v>1016</v>
      </c>
      <c r="F248" s="2">
        <v>684</v>
      </c>
      <c r="G248" s="2">
        <v>283.39999999999998</v>
      </c>
      <c r="H248" s="2">
        <v>910.4</v>
      </c>
      <c r="I248" s="2">
        <v>16549.8</v>
      </c>
      <c r="J248" s="2">
        <v>2022.6</v>
      </c>
      <c r="K248" s="2">
        <v>1570.44</v>
      </c>
      <c r="L248" s="2">
        <v>3360.2599999999984</v>
      </c>
      <c r="M248" s="2">
        <v>6953.2999999999984</v>
      </c>
      <c r="N248" s="2">
        <v>9596.5</v>
      </c>
    </row>
    <row r="249" spans="1:14" x14ac:dyDescent="0.2">
      <c r="A249" s="4" t="s">
        <v>436</v>
      </c>
      <c r="B249" s="2" t="s">
        <v>437</v>
      </c>
      <c r="C249" s="2">
        <v>13656</v>
      </c>
      <c r="D249" s="2">
        <v>0</v>
      </c>
      <c r="E249" s="2">
        <v>1016</v>
      </c>
      <c r="F249" s="2">
        <v>684</v>
      </c>
      <c r="G249" s="2">
        <v>0</v>
      </c>
      <c r="H249" s="2">
        <v>541.17999999999995</v>
      </c>
      <c r="I249" s="2">
        <v>15897.18</v>
      </c>
      <c r="J249" s="2">
        <v>1930.09</v>
      </c>
      <c r="K249" s="2">
        <v>1570.44</v>
      </c>
      <c r="L249" s="2">
        <v>6577.6500000000015</v>
      </c>
      <c r="M249" s="2">
        <v>10078.18</v>
      </c>
      <c r="N249" s="2">
        <v>5819</v>
      </c>
    </row>
    <row r="250" spans="1:14" x14ac:dyDescent="0.2">
      <c r="A250" s="4" t="s">
        <v>568</v>
      </c>
      <c r="B250" s="2" t="s">
        <v>569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8869.64</v>
      </c>
      <c r="I250" s="2">
        <v>22525.64</v>
      </c>
      <c r="J250" s="2">
        <v>288.55</v>
      </c>
      <c r="K250" s="2">
        <v>0</v>
      </c>
      <c r="L250" s="2">
        <v>13656.09</v>
      </c>
      <c r="M250" s="2">
        <v>13944.64</v>
      </c>
      <c r="N250" s="2">
        <v>8581</v>
      </c>
    </row>
    <row r="251" spans="1:14" x14ac:dyDescent="0.2">
      <c r="A251" s="4" t="s">
        <v>440</v>
      </c>
      <c r="B251" s="2" t="s">
        <v>441</v>
      </c>
      <c r="C251" s="2">
        <v>13656</v>
      </c>
      <c r="D251" s="2">
        <v>0</v>
      </c>
      <c r="E251" s="2">
        <v>1016</v>
      </c>
      <c r="F251" s="2">
        <v>684</v>
      </c>
      <c r="G251" s="2">
        <v>0</v>
      </c>
      <c r="H251" s="2">
        <v>0</v>
      </c>
      <c r="I251" s="2">
        <v>15356</v>
      </c>
      <c r="J251" s="2">
        <v>1857.84</v>
      </c>
      <c r="K251" s="2">
        <v>1570.44</v>
      </c>
      <c r="L251" s="2">
        <v>236.72000000000116</v>
      </c>
      <c r="M251" s="2">
        <v>3665.0000000000009</v>
      </c>
      <c r="N251" s="2">
        <v>11691</v>
      </c>
    </row>
    <row r="252" spans="1:14" x14ac:dyDescent="0.2">
      <c r="A252" s="4" t="s">
        <v>442</v>
      </c>
      <c r="B252" s="2" t="s">
        <v>443</v>
      </c>
      <c r="C252" s="2">
        <v>13656</v>
      </c>
      <c r="D252" s="2">
        <v>0</v>
      </c>
      <c r="E252" s="2">
        <v>1016</v>
      </c>
      <c r="F252" s="2">
        <v>684</v>
      </c>
      <c r="G252" s="2">
        <v>0</v>
      </c>
      <c r="H252" s="2">
        <v>910.4</v>
      </c>
      <c r="I252" s="2">
        <v>16266.4</v>
      </c>
      <c r="J252" s="2">
        <v>1962.07</v>
      </c>
      <c r="K252" s="2">
        <v>1570.44</v>
      </c>
      <c r="L252" s="2">
        <v>236.38999999999942</v>
      </c>
      <c r="M252" s="2">
        <v>3768.8999999999996</v>
      </c>
      <c r="N252" s="2">
        <v>12497.5</v>
      </c>
    </row>
    <row r="253" spans="1:14" x14ac:dyDescent="0.2">
      <c r="A253" s="4" t="s">
        <v>444</v>
      </c>
      <c r="B253" s="2" t="s">
        <v>445</v>
      </c>
      <c r="C253" s="2">
        <v>13656</v>
      </c>
      <c r="D253" s="2">
        <v>0</v>
      </c>
      <c r="E253" s="2">
        <v>1016</v>
      </c>
      <c r="F253" s="2">
        <v>684</v>
      </c>
      <c r="G253" s="2">
        <v>0</v>
      </c>
      <c r="H253" s="2">
        <v>910.4</v>
      </c>
      <c r="I253" s="2">
        <v>16266.4</v>
      </c>
      <c r="J253" s="2">
        <v>1957.07</v>
      </c>
      <c r="K253" s="2">
        <v>1570.44</v>
      </c>
      <c r="L253" s="2">
        <v>2871.8899999999994</v>
      </c>
      <c r="M253" s="2">
        <v>6399.4</v>
      </c>
      <c r="N253" s="2">
        <v>9867</v>
      </c>
    </row>
    <row r="254" spans="1:14" x14ac:dyDescent="0.2">
      <c r="A254" s="4" t="s">
        <v>516</v>
      </c>
      <c r="B254" s="2" t="s">
        <v>517</v>
      </c>
      <c r="C254" s="2">
        <v>13656</v>
      </c>
      <c r="D254" s="2">
        <v>0</v>
      </c>
      <c r="E254" s="2">
        <v>1016</v>
      </c>
      <c r="F254" s="2">
        <v>684</v>
      </c>
      <c r="G254" s="2">
        <v>0</v>
      </c>
      <c r="H254" s="2">
        <v>0</v>
      </c>
      <c r="I254" s="2">
        <v>15356</v>
      </c>
      <c r="J254" s="2">
        <f>1857.84-928.78</f>
        <v>929.06</v>
      </c>
      <c r="K254" s="2">
        <v>1570.44</v>
      </c>
      <c r="L254" s="2">
        <v>0</v>
      </c>
      <c r="M254" s="2">
        <v>2499.5</v>
      </c>
      <c r="N254" s="2">
        <v>12856.5</v>
      </c>
    </row>
    <row r="255" spans="1:14" x14ac:dyDescent="0.2">
      <c r="A255" s="4" t="s">
        <v>446</v>
      </c>
      <c r="B255" s="2" t="s">
        <v>447</v>
      </c>
      <c r="C255" s="2">
        <v>13656</v>
      </c>
      <c r="D255" s="2">
        <v>0</v>
      </c>
      <c r="E255" s="2">
        <v>1016</v>
      </c>
      <c r="F255" s="2">
        <v>684</v>
      </c>
      <c r="G255" s="2">
        <v>0</v>
      </c>
      <c r="H255" s="2">
        <v>910.4</v>
      </c>
      <c r="I255" s="2">
        <v>16266.4</v>
      </c>
      <c r="J255" s="2">
        <v>1959.23</v>
      </c>
      <c r="K255" s="2">
        <v>1570.44</v>
      </c>
      <c r="L255" s="2">
        <v>13.23</v>
      </c>
      <c r="M255" s="2">
        <v>3542.9</v>
      </c>
      <c r="N255" s="2">
        <v>12723.5</v>
      </c>
    </row>
    <row r="256" spans="1:14" x14ac:dyDescent="0.2">
      <c r="A256" s="4" t="s">
        <v>448</v>
      </c>
      <c r="B256" s="2" t="s">
        <v>449</v>
      </c>
      <c r="C256" s="2">
        <v>13656</v>
      </c>
      <c r="D256" s="2">
        <v>200</v>
      </c>
      <c r="E256" s="2">
        <v>737</v>
      </c>
      <c r="F256" s="2">
        <v>455</v>
      </c>
      <c r="G256" s="2">
        <v>0</v>
      </c>
      <c r="H256" s="2">
        <v>0</v>
      </c>
      <c r="I256" s="2">
        <v>15048</v>
      </c>
      <c r="J256" s="2">
        <v>1302.72</v>
      </c>
      <c r="K256" s="2">
        <v>1297.0999999999999</v>
      </c>
      <c r="L256" s="2">
        <v>2376.6800000000003</v>
      </c>
      <c r="M256" s="2">
        <v>4976.5</v>
      </c>
      <c r="N256" s="2">
        <v>10071.5</v>
      </c>
    </row>
    <row r="257" spans="1:14" x14ac:dyDescent="0.2">
      <c r="A257" s="4" t="s">
        <v>450</v>
      </c>
      <c r="B257" s="2" t="s">
        <v>451</v>
      </c>
      <c r="C257" s="2">
        <v>13656</v>
      </c>
      <c r="D257" s="2">
        <v>0</v>
      </c>
      <c r="E257" s="2">
        <v>1016</v>
      </c>
      <c r="F257" s="2">
        <v>684</v>
      </c>
      <c r="G257" s="2">
        <v>0</v>
      </c>
      <c r="H257" s="2">
        <v>0</v>
      </c>
      <c r="I257" s="2">
        <v>15356</v>
      </c>
      <c r="J257" s="2">
        <v>1857.84</v>
      </c>
      <c r="K257" s="2">
        <v>1570.44</v>
      </c>
      <c r="L257" s="2">
        <v>0.22000000000116415</v>
      </c>
      <c r="M257" s="2">
        <v>3428.5000000000009</v>
      </c>
      <c r="N257" s="2">
        <v>11927.5</v>
      </c>
    </row>
    <row r="258" spans="1:14" x14ac:dyDescent="0.2">
      <c r="A258" s="4" t="s">
        <v>452</v>
      </c>
      <c r="B258" s="2" t="s">
        <v>453</v>
      </c>
      <c r="C258" s="2">
        <v>13656</v>
      </c>
      <c r="D258" s="2">
        <v>0</v>
      </c>
      <c r="E258" s="2">
        <v>1016</v>
      </c>
      <c r="F258" s="2">
        <v>684</v>
      </c>
      <c r="G258" s="2">
        <v>0</v>
      </c>
      <c r="H258" s="2">
        <v>910.4</v>
      </c>
      <c r="I258" s="2">
        <v>16266.4</v>
      </c>
      <c r="J258" s="2">
        <v>1960.58</v>
      </c>
      <c r="K258" s="2">
        <v>1570.44</v>
      </c>
      <c r="L258" s="2">
        <v>6.8799999999991996</v>
      </c>
      <c r="M258" s="2">
        <v>3537.8999999999992</v>
      </c>
      <c r="N258" s="2">
        <v>12728.5</v>
      </c>
    </row>
    <row r="259" spans="1:14" x14ac:dyDescent="0.2">
      <c r="A259" s="4" t="s">
        <v>454</v>
      </c>
      <c r="B259" s="2" t="s">
        <v>455</v>
      </c>
      <c r="C259" s="2">
        <v>13656</v>
      </c>
      <c r="D259" s="2">
        <v>0</v>
      </c>
      <c r="E259" s="2">
        <v>1016</v>
      </c>
      <c r="F259" s="2">
        <v>684</v>
      </c>
      <c r="G259" s="2">
        <v>0</v>
      </c>
      <c r="H259" s="2">
        <v>0</v>
      </c>
      <c r="I259" s="2">
        <v>15356</v>
      </c>
      <c r="J259" s="2">
        <v>1857.84</v>
      </c>
      <c r="K259" s="2">
        <v>1570.44</v>
      </c>
      <c r="L259" s="2">
        <v>0.22000000000116415</v>
      </c>
      <c r="M259" s="2">
        <v>3428.5000000000009</v>
      </c>
      <c r="N259" s="2">
        <v>11927.5</v>
      </c>
    </row>
    <row r="260" spans="1:14" x14ac:dyDescent="0.2">
      <c r="A260" s="4" t="s">
        <v>456</v>
      </c>
      <c r="B260" s="2" t="s">
        <v>457</v>
      </c>
      <c r="C260" s="2">
        <v>13656</v>
      </c>
      <c r="D260" s="2">
        <v>0</v>
      </c>
      <c r="E260" s="2">
        <v>1016</v>
      </c>
      <c r="F260" s="2">
        <v>684</v>
      </c>
      <c r="G260" s="2">
        <v>0</v>
      </c>
      <c r="H260" s="2">
        <v>0</v>
      </c>
      <c r="I260" s="2">
        <v>15356</v>
      </c>
      <c r="J260" s="2">
        <v>1857.84</v>
      </c>
      <c r="K260" s="2">
        <v>1570.44</v>
      </c>
      <c r="L260" s="2">
        <v>0.22000000000116415</v>
      </c>
      <c r="M260" s="2">
        <v>3428.5000000000009</v>
      </c>
      <c r="N260" s="2">
        <v>11927.5</v>
      </c>
    </row>
    <row r="261" spans="1:14" x14ac:dyDescent="0.2">
      <c r="A261" s="4" t="s">
        <v>458</v>
      </c>
      <c r="B261" s="2" t="s">
        <v>459</v>
      </c>
      <c r="C261" s="2">
        <v>13656</v>
      </c>
      <c r="D261" s="2">
        <v>0</v>
      </c>
      <c r="E261" s="2">
        <v>1016</v>
      </c>
      <c r="F261" s="2">
        <v>685.1</v>
      </c>
      <c r="G261" s="2">
        <v>0</v>
      </c>
      <c r="H261" s="2">
        <v>0</v>
      </c>
      <c r="I261" s="2">
        <v>15357.1</v>
      </c>
      <c r="J261" s="2">
        <v>1858.08</v>
      </c>
      <c r="K261" s="2">
        <v>1570.44</v>
      </c>
      <c r="L261" s="2">
        <v>7.999999999992724E-2</v>
      </c>
      <c r="M261" s="2">
        <v>3428.6</v>
      </c>
      <c r="N261" s="2">
        <v>11928.5</v>
      </c>
    </row>
    <row r="262" spans="1:14" x14ac:dyDescent="0.2">
      <c r="A262" s="4" t="s">
        <v>460</v>
      </c>
      <c r="B262" s="2" t="s">
        <v>461</v>
      </c>
      <c r="C262" s="2">
        <v>13656</v>
      </c>
      <c r="D262" s="2">
        <v>200</v>
      </c>
      <c r="E262" s="2">
        <v>1016</v>
      </c>
      <c r="F262" s="2">
        <v>685.1</v>
      </c>
      <c r="G262" s="2">
        <v>0</v>
      </c>
      <c r="H262" s="2">
        <v>1722.1799999999998</v>
      </c>
      <c r="I262" s="2">
        <v>17279.28</v>
      </c>
      <c r="J262" s="2">
        <v>2135.0700000000002</v>
      </c>
      <c r="K262" s="2">
        <v>1570.44</v>
      </c>
      <c r="L262" s="2">
        <v>0.26999999999861757</v>
      </c>
      <c r="M262" s="2">
        <v>3705.7799999999988</v>
      </c>
      <c r="N262" s="2">
        <v>13573.5</v>
      </c>
    </row>
    <row r="263" spans="1:14" x14ac:dyDescent="0.2">
      <c r="A263" s="4" t="s">
        <v>536</v>
      </c>
      <c r="B263" s="2" t="s">
        <v>537</v>
      </c>
      <c r="C263" s="2">
        <v>13656</v>
      </c>
      <c r="D263" s="2">
        <v>0</v>
      </c>
      <c r="E263" s="2">
        <v>1016</v>
      </c>
      <c r="F263" s="2">
        <v>684</v>
      </c>
      <c r="G263" s="2">
        <v>0</v>
      </c>
      <c r="H263" s="2">
        <v>910.4</v>
      </c>
      <c r="I263" s="2">
        <v>16266.4</v>
      </c>
      <c r="J263" s="2">
        <v>1962.07</v>
      </c>
      <c r="K263" s="2">
        <v>1570.44</v>
      </c>
      <c r="L263" s="2">
        <v>-0.11000000000058208</v>
      </c>
      <c r="M263" s="2">
        <v>3532.3999999999996</v>
      </c>
      <c r="N263" s="2">
        <v>12734</v>
      </c>
    </row>
    <row r="264" spans="1:14" x14ac:dyDescent="0.2">
      <c r="A264" s="4" t="s">
        <v>462</v>
      </c>
      <c r="B264" s="2" t="s">
        <v>463</v>
      </c>
      <c r="C264" s="2">
        <v>13656</v>
      </c>
      <c r="D264" s="2">
        <v>0</v>
      </c>
      <c r="E264" s="2">
        <v>1016</v>
      </c>
      <c r="F264" s="2">
        <v>638.4</v>
      </c>
      <c r="G264" s="2">
        <v>0</v>
      </c>
      <c r="H264" s="2">
        <v>0</v>
      </c>
      <c r="I264" s="2">
        <v>15310.4</v>
      </c>
      <c r="J264" s="2">
        <v>1840.4</v>
      </c>
      <c r="K264" s="2">
        <v>1570.44</v>
      </c>
      <c r="L264" s="2">
        <v>36.059999999999491</v>
      </c>
      <c r="M264" s="2">
        <v>3446.8999999999996</v>
      </c>
      <c r="N264" s="2">
        <v>11863.5</v>
      </c>
    </row>
    <row r="265" spans="1:14" x14ac:dyDescent="0.2">
      <c r="A265" s="4" t="s">
        <v>518</v>
      </c>
      <c r="B265" s="2" t="s">
        <v>519</v>
      </c>
      <c r="C265" s="2">
        <v>13656</v>
      </c>
      <c r="D265" s="2">
        <v>0</v>
      </c>
      <c r="E265" s="2">
        <v>1016</v>
      </c>
      <c r="F265" s="2">
        <v>638.4</v>
      </c>
      <c r="G265" s="2">
        <v>0</v>
      </c>
      <c r="H265" s="2">
        <v>0</v>
      </c>
      <c r="I265" s="2">
        <v>15310.4</v>
      </c>
      <c r="J265" s="2">
        <v>1848.1</v>
      </c>
      <c r="K265" s="2">
        <v>1570.44</v>
      </c>
      <c r="L265" s="2">
        <v>0.36000000000058208</v>
      </c>
      <c r="M265" s="2">
        <v>3418.9000000000005</v>
      </c>
      <c r="N265" s="2">
        <v>11891.5</v>
      </c>
    </row>
    <row r="266" spans="1:14" x14ac:dyDescent="0.2">
      <c r="A266" s="4" t="s">
        <v>464</v>
      </c>
      <c r="B266" s="2" t="s">
        <v>465</v>
      </c>
      <c r="C266" s="2">
        <v>13656</v>
      </c>
      <c r="D266" s="2">
        <v>0</v>
      </c>
      <c r="E266" s="2">
        <v>1016</v>
      </c>
      <c r="F266" s="2">
        <v>638.4</v>
      </c>
      <c r="G266" s="2">
        <v>0</v>
      </c>
      <c r="H266" s="2">
        <v>0</v>
      </c>
      <c r="I266" s="2">
        <v>15310.4</v>
      </c>
      <c r="J266" s="2">
        <v>1848.1</v>
      </c>
      <c r="K266" s="2">
        <v>1570.44</v>
      </c>
      <c r="L266" s="2">
        <v>-0.13999999999941792</v>
      </c>
      <c r="M266" s="2">
        <v>3418.4000000000005</v>
      </c>
      <c r="N266" s="2">
        <v>11892</v>
      </c>
    </row>
    <row r="267" spans="1:14" x14ac:dyDescent="0.2">
      <c r="A267" s="4" t="s">
        <v>466</v>
      </c>
      <c r="B267" s="2" t="s">
        <v>467</v>
      </c>
      <c r="C267" s="2">
        <v>13656</v>
      </c>
      <c r="D267" s="2">
        <v>0</v>
      </c>
      <c r="E267" s="2">
        <v>1016</v>
      </c>
      <c r="F267" s="2">
        <v>684</v>
      </c>
      <c r="G267" s="2">
        <v>0</v>
      </c>
      <c r="H267" s="2">
        <v>811.77</v>
      </c>
      <c r="I267" s="2">
        <v>16167.77</v>
      </c>
      <c r="J267" s="2">
        <v>1944.53</v>
      </c>
      <c r="K267" s="2">
        <v>1570.44</v>
      </c>
      <c r="L267" s="2">
        <v>-0.2000000000007276</v>
      </c>
      <c r="M267" s="2">
        <v>3514.7699999999995</v>
      </c>
      <c r="N267" s="2">
        <v>12653</v>
      </c>
    </row>
    <row r="268" spans="1:14" x14ac:dyDescent="0.2">
      <c r="A268" s="4" t="s">
        <v>136</v>
      </c>
      <c r="B268" s="2" t="s">
        <v>137</v>
      </c>
      <c r="C268" s="2">
        <v>13656</v>
      </c>
      <c r="D268" s="2">
        <v>0</v>
      </c>
      <c r="E268" s="2">
        <v>1016</v>
      </c>
      <c r="F268" s="2">
        <v>684</v>
      </c>
      <c r="G268" s="2">
        <v>0</v>
      </c>
      <c r="H268" s="2">
        <v>0</v>
      </c>
      <c r="I268" s="2">
        <v>15356</v>
      </c>
      <c r="J268" s="2">
        <v>1855.61</v>
      </c>
      <c r="K268" s="2">
        <v>1570.44</v>
      </c>
      <c r="L268" s="2">
        <v>9.9500000000007276</v>
      </c>
      <c r="M268" s="2">
        <v>3436.0000000000009</v>
      </c>
      <c r="N268" s="2">
        <v>11920</v>
      </c>
    </row>
    <row r="269" spans="1:14" x14ac:dyDescent="0.2">
      <c r="A269" s="4" t="s">
        <v>468</v>
      </c>
      <c r="B269" s="2" t="s">
        <v>469</v>
      </c>
      <c r="C269" s="2">
        <v>13656</v>
      </c>
      <c r="D269" s="2">
        <v>0</v>
      </c>
      <c r="E269" s="2">
        <v>1016</v>
      </c>
      <c r="F269" s="2">
        <v>684</v>
      </c>
      <c r="G269" s="2">
        <v>0</v>
      </c>
      <c r="H269" s="2">
        <v>910.4</v>
      </c>
      <c r="I269" s="2">
        <v>16266.4</v>
      </c>
      <c r="J269" s="2">
        <v>1962.07</v>
      </c>
      <c r="K269" s="2">
        <v>1570.44</v>
      </c>
      <c r="L269" s="2">
        <v>-0.11000000000058208</v>
      </c>
      <c r="M269" s="2">
        <v>3532.3999999999996</v>
      </c>
      <c r="N269" s="2">
        <v>12734</v>
      </c>
    </row>
    <row r="270" spans="1:14" x14ac:dyDescent="0.2">
      <c r="A270" s="4" t="s">
        <v>570</v>
      </c>
      <c r="B270" s="2" t="s">
        <v>571</v>
      </c>
      <c r="C270" s="2">
        <v>13656</v>
      </c>
      <c r="D270" s="2">
        <v>0</v>
      </c>
      <c r="E270" s="2">
        <v>1016</v>
      </c>
      <c r="F270" s="2">
        <v>684</v>
      </c>
      <c r="G270" s="2">
        <v>0</v>
      </c>
      <c r="H270" s="2">
        <v>0</v>
      </c>
      <c r="I270" s="2">
        <v>15356</v>
      </c>
      <c r="J270" s="2">
        <v>1857.84</v>
      </c>
      <c r="K270" s="2">
        <v>1570.44</v>
      </c>
      <c r="L270" s="2">
        <v>0.22000000000116415</v>
      </c>
      <c r="M270" s="2">
        <v>3428.5000000000009</v>
      </c>
      <c r="N270" s="2">
        <v>11927.5</v>
      </c>
    </row>
    <row r="271" spans="1:14" x14ac:dyDescent="0.2">
      <c r="A271" s="4" t="s">
        <v>470</v>
      </c>
      <c r="B271" s="2" t="s">
        <v>471</v>
      </c>
      <c r="C271" s="2">
        <v>13656</v>
      </c>
      <c r="D271" s="2">
        <v>0</v>
      </c>
      <c r="E271" s="2">
        <v>1016</v>
      </c>
      <c r="F271" s="2">
        <v>684</v>
      </c>
      <c r="G271" s="2">
        <v>0</v>
      </c>
      <c r="H271" s="2">
        <v>910.4</v>
      </c>
      <c r="I271" s="2">
        <v>16266.4</v>
      </c>
      <c r="J271" s="2">
        <v>1955.18</v>
      </c>
      <c r="K271" s="2">
        <v>1570.44</v>
      </c>
      <c r="L271" s="2">
        <v>32.279999999998836</v>
      </c>
      <c r="M271" s="2">
        <v>3557.8999999999987</v>
      </c>
      <c r="N271" s="2">
        <v>12708.5</v>
      </c>
    </row>
    <row r="272" spans="1:14" x14ac:dyDescent="0.2">
      <c r="A272" s="4" t="s">
        <v>472</v>
      </c>
      <c r="B272" s="2" t="s">
        <v>473</v>
      </c>
      <c r="C272" s="2">
        <v>13656</v>
      </c>
      <c r="D272" s="2">
        <v>0</v>
      </c>
      <c r="E272" s="2">
        <v>1016</v>
      </c>
      <c r="F272" s="2">
        <v>684</v>
      </c>
      <c r="G272" s="2">
        <v>0</v>
      </c>
      <c r="H272" s="2">
        <v>910.4</v>
      </c>
      <c r="I272" s="2">
        <v>16266.4</v>
      </c>
      <c r="J272" s="2">
        <v>1962.07</v>
      </c>
      <c r="K272" s="2">
        <v>1570.44</v>
      </c>
      <c r="L272" s="2">
        <v>-0.11</v>
      </c>
      <c r="M272" s="2">
        <v>3532.4</v>
      </c>
      <c r="N272" s="2">
        <v>12734</v>
      </c>
    </row>
    <row r="273" spans="1:14" x14ac:dyDescent="0.2">
      <c r="A273" s="4" t="s">
        <v>474</v>
      </c>
      <c r="B273" s="2" t="s">
        <v>475</v>
      </c>
      <c r="C273" s="2">
        <v>5640</v>
      </c>
      <c r="D273" s="2">
        <v>0</v>
      </c>
      <c r="E273" s="2">
        <v>368.5</v>
      </c>
      <c r="F273" s="2">
        <v>212.5</v>
      </c>
      <c r="G273" s="2">
        <v>0</v>
      </c>
      <c r="H273" s="2">
        <v>0</v>
      </c>
      <c r="I273" s="2">
        <v>6221</v>
      </c>
      <c r="J273" s="2">
        <v>630.75</v>
      </c>
      <c r="K273" s="2">
        <v>648.54999999999995</v>
      </c>
      <c r="L273" s="2">
        <v>0.1999999999998181</v>
      </c>
      <c r="M273" s="2">
        <v>1279.4999999999998</v>
      </c>
      <c r="N273" s="2">
        <v>4941.5</v>
      </c>
    </row>
    <row r="274" spans="1:14" s="12" customFormat="1" x14ac:dyDescent="0.2">
      <c r="A274" s="11"/>
      <c r="C274" s="12" t="s">
        <v>39</v>
      </c>
      <c r="D274" s="12" t="s">
        <v>39</v>
      </c>
      <c r="E274" s="12" t="s">
        <v>39</v>
      </c>
      <c r="F274" s="12" t="s">
        <v>39</v>
      </c>
      <c r="G274" s="12" t="s">
        <v>39</v>
      </c>
      <c r="H274" s="12" t="s">
        <v>39</v>
      </c>
      <c r="I274" s="12" t="s">
        <v>39</v>
      </c>
      <c r="J274" s="12" t="s">
        <v>39</v>
      </c>
      <c r="K274" s="12" t="s">
        <v>39</v>
      </c>
      <c r="L274" s="12" t="s">
        <v>39</v>
      </c>
      <c r="M274" s="12" t="s">
        <v>39</v>
      </c>
      <c r="N274" s="12" t="s">
        <v>39</v>
      </c>
    </row>
    <row r="276" spans="1:14" x14ac:dyDescent="0.2">
      <c r="A276" s="10" t="s">
        <v>490</v>
      </c>
    </row>
    <row r="277" spans="1:14" x14ac:dyDescent="0.2">
      <c r="A277" s="4" t="s">
        <v>491</v>
      </c>
      <c r="B277" s="2" t="s">
        <v>492</v>
      </c>
      <c r="C277" s="2">
        <v>29714</v>
      </c>
      <c r="D277" s="2">
        <v>0</v>
      </c>
      <c r="E277" s="2">
        <v>1074.48</v>
      </c>
      <c r="F277" s="2">
        <v>723.8</v>
      </c>
      <c r="G277" s="2">
        <v>0</v>
      </c>
      <c r="H277" s="2">
        <v>0</v>
      </c>
      <c r="I277" s="2">
        <v>31512.28</v>
      </c>
      <c r="J277" s="2">
        <v>5414.16</v>
      </c>
      <c r="K277" s="2">
        <v>3417.08</v>
      </c>
      <c r="L277" s="2">
        <v>0</v>
      </c>
      <c r="M277" s="2">
        <v>8831.58</v>
      </c>
      <c r="N277" s="2">
        <v>22680.5</v>
      </c>
    </row>
    <row r="278" spans="1:14" s="12" customFormat="1" x14ac:dyDescent="0.2">
      <c r="A278" s="11"/>
      <c r="C278" s="12" t="s">
        <v>39</v>
      </c>
      <c r="D278" s="12" t="s">
        <v>39</v>
      </c>
      <c r="E278" s="12" t="s">
        <v>39</v>
      </c>
      <c r="F278" s="12" t="s">
        <v>39</v>
      </c>
      <c r="G278" s="12" t="s">
        <v>39</v>
      </c>
      <c r="H278" s="12" t="s">
        <v>39</v>
      </c>
      <c r="I278" s="12" t="s">
        <v>39</v>
      </c>
      <c r="J278" s="12" t="s">
        <v>39</v>
      </c>
      <c r="K278" s="12" t="s">
        <v>39</v>
      </c>
      <c r="L278" s="12" t="s">
        <v>39</v>
      </c>
      <c r="M278" s="12" t="s">
        <v>39</v>
      </c>
      <c r="N278" s="12" t="s">
        <v>39</v>
      </c>
    </row>
    <row r="279" spans="1:14" x14ac:dyDescent="0.2">
      <c r="C279" s="15">
        <v>29713.8</v>
      </c>
      <c r="D279" s="15">
        <v>0</v>
      </c>
      <c r="E279" s="15">
        <v>1074.48</v>
      </c>
      <c r="F279" s="15">
        <v>723.8</v>
      </c>
      <c r="G279" s="15">
        <v>0</v>
      </c>
      <c r="H279" s="15">
        <v>0</v>
      </c>
      <c r="I279" s="15">
        <v>31512.080000000002</v>
      </c>
      <c r="J279" s="15">
        <v>5414.16</v>
      </c>
      <c r="K279" s="15">
        <v>3417.08</v>
      </c>
      <c r="L279" s="15">
        <v>0</v>
      </c>
      <c r="M279" s="15">
        <v>8831.58</v>
      </c>
      <c r="N279" s="15">
        <v>22680.5</v>
      </c>
    </row>
    <row r="281" spans="1:14" s="12" customFormat="1" x14ac:dyDescent="0.2">
      <c r="A281" s="14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3" spans="1:14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L283" s="2" t="s">
        <v>0</v>
      </c>
      <c r="M283" s="2" t="s">
        <v>0</v>
      </c>
      <c r="N283" s="2" t="s">
        <v>0</v>
      </c>
    </row>
    <row r="284" spans="1:14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F1"/>
    <mergeCell ref="B2:H2"/>
    <mergeCell ref="B3:H3"/>
    <mergeCell ref="B4:H4"/>
  </mergeCells>
  <conditionalFormatting sqref="A1:B4 G1:XFD1 I2:XFD4 A5:XFD1048576">
    <cfRule type="cellIs" dxfId="58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83"/>
  <sheetViews>
    <sheetView workbookViewId="0">
      <selection activeCell="D6" sqref="D6"/>
    </sheetView>
  </sheetViews>
  <sheetFormatPr baseColWidth="10" defaultRowHeight="15" x14ac:dyDescent="0.25"/>
  <sheetData>
    <row r="1" spans="1:76" x14ac:dyDescent="0.25">
      <c r="A1" s="19" t="s">
        <v>572</v>
      </c>
      <c r="B1" s="38" t="s">
        <v>0</v>
      </c>
      <c r="C1" s="34"/>
      <c r="D1" s="34"/>
      <c r="E1" s="34"/>
      <c r="F1" s="34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</row>
    <row r="2" spans="1:76" ht="18" x14ac:dyDescent="0.25">
      <c r="A2" s="21" t="s">
        <v>573</v>
      </c>
      <c r="B2" s="39" t="s">
        <v>1</v>
      </c>
      <c r="C2" s="41"/>
      <c r="D2" s="41"/>
      <c r="E2" s="41"/>
      <c r="F2" s="4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</row>
    <row r="3" spans="1:76" ht="15.75" x14ac:dyDescent="0.25">
      <c r="A3" s="4"/>
      <c r="B3" s="42" t="s">
        <v>574</v>
      </c>
      <c r="C3" s="34"/>
      <c r="D3" s="34"/>
      <c r="E3" s="34"/>
      <c r="F3" s="34"/>
      <c r="G3" s="26" t="s">
        <v>660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</row>
    <row r="4" spans="1:76" x14ac:dyDescent="0.25">
      <c r="A4" s="4"/>
      <c r="B4" s="40" t="s">
        <v>661</v>
      </c>
      <c r="C4" s="34"/>
      <c r="D4" s="34"/>
      <c r="E4" s="34"/>
      <c r="F4" s="34"/>
      <c r="G4" s="26" t="s">
        <v>662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</row>
    <row r="5" spans="1:76" x14ac:dyDescent="0.25">
      <c r="A5" s="4"/>
      <c r="B5" s="43" t="s">
        <v>578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</row>
    <row r="6" spans="1:76" x14ac:dyDescent="0.25">
      <c r="A6" s="4"/>
      <c r="B6" s="43" t="s">
        <v>579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</row>
    <row r="7" spans="1:76" x14ac:dyDescent="0.25">
      <c r="A7" s="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</row>
    <row r="8" spans="1:76" ht="57.75" thickBot="1" x14ac:dyDescent="0.3">
      <c r="A8" s="5" t="s">
        <v>4</v>
      </c>
      <c r="B8" s="22" t="s">
        <v>5</v>
      </c>
      <c r="C8" s="22" t="s">
        <v>6</v>
      </c>
      <c r="D8" s="22" t="s">
        <v>580</v>
      </c>
      <c r="E8" s="22" t="s">
        <v>581</v>
      </c>
      <c r="F8" s="22" t="s">
        <v>582</v>
      </c>
      <c r="G8" s="22" t="s">
        <v>583</v>
      </c>
      <c r="H8" s="22" t="s">
        <v>584</v>
      </c>
      <c r="I8" s="22" t="s">
        <v>585</v>
      </c>
      <c r="J8" s="22" t="s">
        <v>586</v>
      </c>
      <c r="K8" s="22" t="s">
        <v>587</v>
      </c>
      <c r="L8" s="22" t="s">
        <v>7</v>
      </c>
      <c r="M8" s="22" t="s">
        <v>589</v>
      </c>
      <c r="N8" s="22" t="s">
        <v>663</v>
      </c>
      <c r="O8" s="22" t="s">
        <v>590</v>
      </c>
      <c r="P8" s="22" t="s">
        <v>591</v>
      </c>
      <c r="Q8" s="22" t="s">
        <v>664</v>
      </c>
      <c r="R8" s="22" t="s">
        <v>592</v>
      </c>
      <c r="S8" s="22" t="s">
        <v>8</v>
      </c>
      <c r="T8" s="22" t="s">
        <v>595</v>
      </c>
      <c r="U8" s="22" t="s">
        <v>9</v>
      </c>
      <c r="V8" s="22" t="s">
        <v>10</v>
      </c>
      <c r="W8" s="22" t="s">
        <v>596</v>
      </c>
      <c r="X8" s="22" t="s">
        <v>597</v>
      </c>
      <c r="Y8" s="22" t="s">
        <v>598</v>
      </c>
      <c r="Z8" s="22" t="s">
        <v>599</v>
      </c>
      <c r="AA8" s="22" t="s">
        <v>600</v>
      </c>
      <c r="AB8" s="22" t="s">
        <v>601</v>
      </c>
      <c r="AC8" s="22" t="s">
        <v>602</v>
      </c>
      <c r="AD8" s="22" t="s">
        <v>603</v>
      </c>
      <c r="AE8" s="22" t="s">
        <v>604</v>
      </c>
      <c r="AF8" s="23" t="s">
        <v>11</v>
      </c>
      <c r="AG8" s="23" t="s">
        <v>12</v>
      </c>
      <c r="AH8" s="22" t="s">
        <v>605</v>
      </c>
      <c r="AI8" s="22" t="s">
        <v>606</v>
      </c>
      <c r="AJ8" s="22" t="s">
        <v>607</v>
      </c>
      <c r="AK8" s="22" t="s">
        <v>608</v>
      </c>
      <c r="AL8" s="22" t="s">
        <v>609</v>
      </c>
      <c r="AM8" s="22" t="s">
        <v>658</v>
      </c>
      <c r="AN8" s="22" t="s">
        <v>610</v>
      </c>
      <c r="AO8" s="22" t="s">
        <v>611</v>
      </c>
      <c r="AP8" s="22" t="s">
        <v>612</v>
      </c>
      <c r="AQ8" s="22" t="s">
        <v>613</v>
      </c>
      <c r="AR8" s="22" t="s">
        <v>614</v>
      </c>
      <c r="AS8" s="22" t="s">
        <v>615</v>
      </c>
      <c r="AT8" s="22" t="s">
        <v>616</v>
      </c>
      <c r="AU8" s="22" t="s">
        <v>659</v>
      </c>
      <c r="AV8" s="22" t="s">
        <v>617</v>
      </c>
      <c r="AW8" s="22" t="s">
        <v>618</v>
      </c>
      <c r="AX8" s="22" t="s">
        <v>619</v>
      </c>
      <c r="AY8" s="22" t="s">
        <v>620</v>
      </c>
      <c r="AZ8" s="22" t="s">
        <v>621</v>
      </c>
      <c r="BA8" s="22" t="s">
        <v>622</v>
      </c>
      <c r="BB8" s="22" t="s">
        <v>623</v>
      </c>
      <c r="BC8" s="22" t="s">
        <v>624</v>
      </c>
      <c r="BD8" s="22" t="s">
        <v>625</v>
      </c>
      <c r="BE8" s="22" t="s">
        <v>626</v>
      </c>
      <c r="BF8" s="22" t="s">
        <v>627</v>
      </c>
      <c r="BG8" s="22" t="s">
        <v>628</v>
      </c>
      <c r="BH8" s="22" t="s">
        <v>629</v>
      </c>
      <c r="BI8" s="22" t="s">
        <v>630</v>
      </c>
      <c r="BJ8" s="22" t="s">
        <v>631</v>
      </c>
      <c r="BK8" s="22" t="s">
        <v>632</v>
      </c>
      <c r="BL8" s="23" t="s">
        <v>15</v>
      </c>
      <c r="BM8" s="23" t="s">
        <v>16</v>
      </c>
      <c r="BN8" s="24" t="s">
        <v>17</v>
      </c>
      <c r="BO8" s="22" t="s">
        <v>633</v>
      </c>
      <c r="BP8" s="22" t="s">
        <v>634</v>
      </c>
      <c r="BQ8" s="22" t="s">
        <v>635</v>
      </c>
      <c r="BR8" s="22" t="s">
        <v>636</v>
      </c>
      <c r="BS8" s="22" t="s">
        <v>637</v>
      </c>
      <c r="BT8" s="22" t="s">
        <v>638</v>
      </c>
      <c r="BU8" s="22" t="s">
        <v>639</v>
      </c>
      <c r="BV8" s="22" t="s">
        <v>640</v>
      </c>
      <c r="BW8" s="23" t="s">
        <v>641</v>
      </c>
      <c r="BX8" s="23" t="s">
        <v>642</v>
      </c>
    </row>
    <row r="9" spans="1:76" ht="15.75" thickTop="1" x14ac:dyDescent="0.25">
      <c r="A9" s="4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</row>
    <row r="10" spans="1:76" x14ac:dyDescent="0.25">
      <c r="A10" s="4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</row>
    <row r="11" spans="1:76" x14ac:dyDescent="0.25">
      <c r="A11" s="44" t="s">
        <v>643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</row>
    <row r="12" spans="1:76" x14ac:dyDescent="0.25">
      <c r="A12" s="4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</row>
    <row r="13" spans="1:76" x14ac:dyDescent="0.25">
      <c r="A13" s="10" t="s">
        <v>18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</row>
    <row r="14" spans="1:76" x14ac:dyDescent="0.25">
      <c r="A14" s="4" t="s">
        <v>532</v>
      </c>
      <c r="B14" s="20" t="s">
        <v>533</v>
      </c>
      <c r="C14" s="2">
        <v>10640.99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200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719</v>
      </c>
      <c r="T14" s="2">
        <v>0</v>
      </c>
      <c r="U14" s="2">
        <v>497</v>
      </c>
      <c r="V14" s="2">
        <v>708.5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12765.49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1319.64</v>
      </c>
      <c r="AP14" s="2">
        <v>0</v>
      </c>
      <c r="AQ14" s="2">
        <v>1319.64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1232.28</v>
      </c>
      <c r="AX14" s="2">
        <v>2000</v>
      </c>
      <c r="AY14" s="2">
        <v>0</v>
      </c>
      <c r="AZ14" s="2">
        <v>0</v>
      </c>
      <c r="BA14" s="2">
        <v>0</v>
      </c>
      <c r="BB14" s="2">
        <v>0</v>
      </c>
      <c r="BC14" s="45">
        <v>-0.43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4551.49</v>
      </c>
      <c r="BN14" s="2">
        <v>8214</v>
      </c>
      <c r="BO14" s="2">
        <v>0</v>
      </c>
      <c r="BP14" s="2">
        <v>0</v>
      </c>
      <c r="BQ14" s="2">
        <v>797.42</v>
      </c>
      <c r="BR14" s="2">
        <v>255.42</v>
      </c>
      <c r="BS14" s="2">
        <v>0</v>
      </c>
      <c r="BT14" s="2">
        <v>1423.18</v>
      </c>
      <c r="BU14" s="2">
        <v>0</v>
      </c>
      <c r="BV14" s="2">
        <v>0</v>
      </c>
      <c r="BW14" s="2">
        <v>0</v>
      </c>
      <c r="BX14" s="2">
        <v>1678.6</v>
      </c>
    </row>
    <row r="15" spans="1:76" x14ac:dyDescent="0.25">
      <c r="A15" s="4" t="s">
        <v>19</v>
      </c>
      <c r="B15" s="20" t="s">
        <v>20</v>
      </c>
      <c r="C15" s="2">
        <v>11499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200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820</v>
      </c>
      <c r="T15" s="2">
        <v>0</v>
      </c>
      <c r="U15" s="2">
        <v>510</v>
      </c>
      <c r="V15" s="2">
        <v>283.39999999999998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13312.4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1422.92</v>
      </c>
      <c r="AP15" s="2">
        <v>0</v>
      </c>
      <c r="AQ15" s="2">
        <v>1422.92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1322.38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0.1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2745.4</v>
      </c>
      <c r="BN15" s="2">
        <v>10567</v>
      </c>
      <c r="BO15" s="2">
        <v>0</v>
      </c>
      <c r="BP15" s="2">
        <v>0</v>
      </c>
      <c r="BQ15" s="2">
        <v>824.02</v>
      </c>
      <c r="BR15" s="2">
        <v>274.10000000000002</v>
      </c>
      <c r="BS15" s="2">
        <v>0</v>
      </c>
      <c r="BT15" s="2">
        <v>1495.56</v>
      </c>
      <c r="BU15" s="2">
        <v>0</v>
      </c>
      <c r="BV15" s="2">
        <v>0</v>
      </c>
      <c r="BW15" s="2">
        <v>0</v>
      </c>
      <c r="BX15" s="2">
        <v>1769.66</v>
      </c>
    </row>
    <row r="16" spans="1:76" x14ac:dyDescent="0.25">
      <c r="A16" s="4" t="s">
        <v>23</v>
      </c>
      <c r="B16" s="20" t="s">
        <v>24</v>
      </c>
      <c r="C16" s="2">
        <v>11083.06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825</v>
      </c>
      <c r="T16" s="2">
        <v>0</v>
      </c>
      <c r="U16" s="2">
        <v>517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12425.06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1258.6300000000001</v>
      </c>
      <c r="AP16" s="2">
        <v>0</v>
      </c>
      <c r="AQ16" s="2">
        <v>1258.6300000000001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1277.98</v>
      </c>
      <c r="AX16" s="2">
        <v>650.20000000000005</v>
      </c>
      <c r="AY16" s="2">
        <v>0</v>
      </c>
      <c r="AZ16" s="2">
        <v>0</v>
      </c>
      <c r="BA16" s="2">
        <v>0</v>
      </c>
      <c r="BB16" s="2">
        <v>0</v>
      </c>
      <c r="BC16" s="2">
        <v>0.25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3187.06</v>
      </c>
      <c r="BN16" s="2">
        <v>9238</v>
      </c>
      <c r="BO16" s="2">
        <v>0</v>
      </c>
      <c r="BP16" s="2">
        <v>0</v>
      </c>
      <c r="BQ16" s="2">
        <v>832.86</v>
      </c>
      <c r="BR16" s="2">
        <v>280.32</v>
      </c>
      <c r="BS16" s="2">
        <v>0</v>
      </c>
      <c r="BT16" s="2">
        <v>1519.64</v>
      </c>
      <c r="BU16" s="2">
        <v>0</v>
      </c>
      <c r="BV16" s="2">
        <v>0</v>
      </c>
      <c r="BW16" s="2">
        <v>0</v>
      </c>
      <c r="BX16" s="2">
        <v>1799.96</v>
      </c>
    </row>
    <row r="17" spans="1:76" x14ac:dyDescent="0.25">
      <c r="A17" s="4" t="s">
        <v>502</v>
      </c>
      <c r="B17" s="20" t="s">
        <v>503</v>
      </c>
      <c r="C17" s="2">
        <v>11499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200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820</v>
      </c>
      <c r="T17" s="2">
        <v>0</v>
      </c>
      <c r="U17" s="2">
        <v>510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13029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1367.27</v>
      </c>
      <c r="AP17" s="2">
        <v>0</v>
      </c>
      <c r="AQ17" s="2">
        <v>1367.27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1322.38</v>
      </c>
      <c r="AX17" s="2">
        <v>1589.72</v>
      </c>
      <c r="AY17" s="2">
        <v>0</v>
      </c>
      <c r="AZ17" s="2">
        <v>0</v>
      </c>
      <c r="BA17" s="2">
        <v>0</v>
      </c>
      <c r="BB17" s="2">
        <v>0</v>
      </c>
      <c r="BC17" s="2">
        <v>0.13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4279.5</v>
      </c>
      <c r="BN17" s="2">
        <v>8749.5</v>
      </c>
      <c r="BO17" s="2">
        <v>0</v>
      </c>
      <c r="BP17" s="2">
        <v>0</v>
      </c>
      <c r="BQ17" s="2">
        <v>824.02</v>
      </c>
      <c r="BR17" s="2">
        <v>274.10000000000002</v>
      </c>
      <c r="BS17" s="2">
        <v>0</v>
      </c>
      <c r="BT17" s="2">
        <v>1495.56</v>
      </c>
      <c r="BU17" s="2">
        <v>0</v>
      </c>
      <c r="BV17" s="2">
        <v>0</v>
      </c>
      <c r="BW17" s="2">
        <v>0</v>
      </c>
      <c r="BX17" s="2">
        <v>1769.66</v>
      </c>
    </row>
    <row r="18" spans="1:76" x14ac:dyDescent="0.25">
      <c r="A18" s="4" t="s">
        <v>25</v>
      </c>
      <c r="B18" s="20" t="s">
        <v>26</v>
      </c>
      <c r="C18" s="2">
        <v>11499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820</v>
      </c>
      <c r="T18" s="2">
        <v>0</v>
      </c>
      <c r="U18" s="2">
        <v>510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12829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1331.02</v>
      </c>
      <c r="AP18" s="2">
        <v>0</v>
      </c>
      <c r="AQ18" s="2">
        <v>1331.02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1322.38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0.1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2653.5</v>
      </c>
      <c r="BN18" s="2">
        <v>10175.5</v>
      </c>
      <c r="BO18" s="2">
        <v>0</v>
      </c>
      <c r="BP18" s="2">
        <v>0</v>
      </c>
      <c r="BQ18" s="2">
        <v>884.56</v>
      </c>
      <c r="BR18" s="2">
        <v>316.58</v>
      </c>
      <c r="BS18" s="2">
        <v>0</v>
      </c>
      <c r="BT18" s="2">
        <v>1660.2</v>
      </c>
      <c r="BU18" s="2">
        <v>0</v>
      </c>
      <c r="BV18" s="2">
        <v>0</v>
      </c>
      <c r="BW18" s="2">
        <v>0</v>
      </c>
      <c r="BX18" s="2">
        <v>1976.78</v>
      </c>
    </row>
    <row r="19" spans="1:76" x14ac:dyDescent="0.25">
      <c r="A19" s="4" t="s">
        <v>524</v>
      </c>
      <c r="B19" s="20" t="s">
        <v>525</v>
      </c>
      <c r="C19" s="2">
        <v>39022.800000000003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3616</v>
      </c>
      <c r="T19" s="2">
        <v>0</v>
      </c>
      <c r="U19" s="2">
        <v>2598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45236.800000000003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8853.4</v>
      </c>
      <c r="AP19" s="2">
        <v>0</v>
      </c>
      <c r="AQ19" s="2">
        <v>8853.4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4487.62</v>
      </c>
      <c r="AX19" s="2">
        <v>2898</v>
      </c>
      <c r="AY19" s="2">
        <v>0</v>
      </c>
      <c r="AZ19" s="2">
        <v>0</v>
      </c>
      <c r="BA19" s="2">
        <v>0</v>
      </c>
      <c r="BB19" s="2">
        <v>0</v>
      </c>
      <c r="BC19" s="45">
        <v>-0.4</v>
      </c>
      <c r="BD19" s="2">
        <v>0</v>
      </c>
      <c r="BE19" s="2">
        <v>0</v>
      </c>
      <c r="BF19" s="2">
        <v>0</v>
      </c>
      <c r="BG19" s="2">
        <v>0</v>
      </c>
      <c r="BH19" s="2">
        <v>7180.18</v>
      </c>
      <c r="BI19" s="2">
        <v>0</v>
      </c>
      <c r="BJ19" s="2">
        <v>0</v>
      </c>
      <c r="BK19" s="2">
        <v>0</v>
      </c>
      <c r="BL19" s="2">
        <v>0</v>
      </c>
      <c r="BM19" s="2">
        <v>23418.799999999999</v>
      </c>
      <c r="BN19" s="2">
        <v>21818</v>
      </c>
      <c r="BO19" s="2">
        <v>0</v>
      </c>
      <c r="BP19" s="2">
        <v>0</v>
      </c>
      <c r="BQ19" s="2">
        <v>1758.9</v>
      </c>
      <c r="BR19" s="2">
        <v>930.14</v>
      </c>
      <c r="BS19" s="2">
        <v>0</v>
      </c>
      <c r="BT19" s="2">
        <v>4037.76</v>
      </c>
      <c r="BU19" s="2">
        <v>0</v>
      </c>
      <c r="BV19" s="2">
        <v>0</v>
      </c>
      <c r="BW19" s="2">
        <v>0</v>
      </c>
      <c r="BX19" s="2">
        <v>4967.8999999999996</v>
      </c>
    </row>
    <row r="20" spans="1:76" x14ac:dyDescent="0.25">
      <c r="A20" s="4" t="s">
        <v>27</v>
      </c>
      <c r="B20" s="20" t="s">
        <v>28</v>
      </c>
      <c r="C20" s="2">
        <v>29713.8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1074.3800000000001</v>
      </c>
      <c r="T20" s="2">
        <v>0</v>
      </c>
      <c r="U20" s="2">
        <v>723.8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17380</v>
      </c>
      <c r="AF20" s="2">
        <v>0</v>
      </c>
      <c r="AG20" s="2">
        <v>48891.98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9949.94</v>
      </c>
      <c r="AP20" s="2">
        <v>0</v>
      </c>
      <c r="AQ20" s="2">
        <v>9949.94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3417.08</v>
      </c>
      <c r="AX20" s="2">
        <v>5835.62</v>
      </c>
      <c r="AY20" s="2">
        <v>0</v>
      </c>
      <c r="AZ20" s="2">
        <v>0</v>
      </c>
      <c r="BA20" s="2">
        <v>0</v>
      </c>
      <c r="BB20" s="2">
        <v>0</v>
      </c>
      <c r="BC20" s="45">
        <v>-0.16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19202.48</v>
      </c>
      <c r="BN20" s="2">
        <v>29689.5</v>
      </c>
      <c r="BO20" s="2">
        <v>0</v>
      </c>
      <c r="BP20" s="2">
        <v>0</v>
      </c>
      <c r="BQ20" s="2">
        <v>1442.72</v>
      </c>
      <c r="BR20" s="2">
        <v>708.26</v>
      </c>
      <c r="BS20" s="2">
        <v>0</v>
      </c>
      <c r="BT20" s="2">
        <v>3177.94</v>
      </c>
      <c r="BU20" s="2">
        <v>0</v>
      </c>
      <c r="BV20" s="2">
        <v>0</v>
      </c>
      <c r="BW20" s="2">
        <v>0</v>
      </c>
      <c r="BX20" s="2">
        <v>3886.2</v>
      </c>
    </row>
    <row r="21" spans="1:76" x14ac:dyDescent="0.25">
      <c r="A21" s="4" t="s">
        <v>544</v>
      </c>
      <c r="B21" s="20" t="s">
        <v>545</v>
      </c>
      <c r="C21" s="2">
        <v>20272.2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1206</v>
      </c>
      <c r="T21" s="2">
        <v>0</v>
      </c>
      <c r="U21" s="2">
        <v>975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22453.200000000001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3373.8</v>
      </c>
      <c r="AP21" s="2">
        <v>0</v>
      </c>
      <c r="AQ21" s="2">
        <v>3373.8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2331.3000000000002</v>
      </c>
      <c r="AX21" s="2">
        <v>1112</v>
      </c>
      <c r="AY21" s="2">
        <v>0</v>
      </c>
      <c r="AZ21" s="2">
        <v>0</v>
      </c>
      <c r="BA21" s="2">
        <v>0</v>
      </c>
      <c r="BB21" s="2">
        <v>0</v>
      </c>
      <c r="BC21" s="2">
        <v>0.1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6817.2</v>
      </c>
      <c r="BN21" s="2">
        <v>15636</v>
      </c>
      <c r="BO21" s="2">
        <v>0</v>
      </c>
      <c r="BP21" s="2">
        <v>0</v>
      </c>
      <c r="BQ21" s="2">
        <v>1122</v>
      </c>
      <c r="BR21" s="2">
        <v>483.2</v>
      </c>
      <c r="BS21" s="2">
        <v>0</v>
      </c>
      <c r="BT21" s="2">
        <v>2305.86</v>
      </c>
      <c r="BU21" s="2">
        <v>0</v>
      </c>
      <c r="BV21" s="2">
        <v>0</v>
      </c>
      <c r="BW21" s="2">
        <v>0</v>
      </c>
      <c r="BX21" s="2">
        <v>2789.06</v>
      </c>
    </row>
    <row r="22" spans="1:76" x14ac:dyDescent="0.25">
      <c r="A22" s="4" t="s">
        <v>546</v>
      </c>
      <c r="B22" s="20" t="s">
        <v>547</v>
      </c>
      <c r="C22" s="2">
        <v>12196.8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200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815</v>
      </c>
      <c r="T22" s="2">
        <v>0</v>
      </c>
      <c r="U22" s="2">
        <v>716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13927.8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1552.78</v>
      </c>
      <c r="AP22" s="2">
        <v>0</v>
      </c>
      <c r="AQ22" s="2">
        <v>1552.78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1402.64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45">
        <v>-0.12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2955.3</v>
      </c>
      <c r="BN22" s="2">
        <v>10972.5</v>
      </c>
      <c r="BO22" s="2">
        <v>0</v>
      </c>
      <c r="BP22" s="2">
        <v>0</v>
      </c>
      <c r="BQ22" s="2">
        <v>847.72</v>
      </c>
      <c r="BR22" s="2">
        <v>290.72000000000003</v>
      </c>
      <c r="BS22" s="2">
        <v>0</v>
      </c>
      <c r="BT22" s="2">
        <v>1559.98</v>
      </c>
      <c r="BU22" s="2">
        <v>0</v>
      </c>
      <c r="BV22" s="2">
        <v>0</v>
      </c>
      <c r="BW22" s="2">
        <v>0</v>
      </c>
      <c r="BX22" s="2">
        <v>1850.7</v>
      </c>
    </row>
    <row r="23" spans="1:76" x14ac:dyDescent="0.25">
      <c r="A23" s="11" t="s">
        <v>538</v>
      </c>
      <c r="B23" s="26"/>
      <c r="C23" s="26" t="s">
        <v>39</v>
      </c>
      <c r="D23" s="26" t="s">
        <v>39</v>
      </c>
      <c r="E23" s="26" t="s">
        <v>39</v>
      </c>
      <c r="F23" s="26" t="s">
        <v>39</v>
      </c>
      <c r="G23" s="26" t="s">
        <v>39</v>
      </c>
      <c r="H23" s="26" t="s">
        <v>39</v>
      </c>
      <c r="I23" s="26" t="s">
        <v>39</v>
      </c>
      <c r="J23" s="26" t="s">
        <v>39</v>
      </c>
      <c r="K23" s="26" t="s">
        <v>39</v>
      </c>
      <c r="L23" s="26" t="s">
        <v>39</v>
      </c>
      <c r="M23" s="26" t="s">
        <v>39</v>
      </c>
      <c r="N23" s="26" t="s">
        <v>39</v>
      </c>
      <c r="O23" s="26" t="s">
        <v>39</v>
      </c>
      <c r="P23" s="26" t="s">
        <v>39</v>
      </c>
      <c r="Q23" s="26" t="s">
        <v>39</v>
      </c>
      <c r="R23" s="26" t="s">
        <v>39</v>
      </c>
      <c r="S23" s="26" t="s">
        <v>39</v>
      </c>
      <c r="T23" s="26" t="s">
        <v>39</v>
      </c>
      <c r="U23" s="26" t="s">
        <v>39</v>
      </c>
      <c r="V23" s="26" t="s">
        <v>39</v>
      </c>
      <c r="W23" s="26" t="s">
        <v>39</v>
      </c>
      <c r="X23" s="26" t="s">
        <v>39</v>
      </c>
      <c r="Y23" s="26" t="s">
        <v>39</v>
      </c>
      <c r="Z23" s="26" t="s">
        <v>39</v>
      </c>
      <c r="AA23" s="26" t="s">
        <v>39</v>
      </c>
      <c r="AB23" s="26" t="s">
        <v>39</v>
      </c>
      <c r="AC23" s="26" t="s">
        <v>39</v>
      </c>
      <c r="AD23" s="26" t="s">
        <v>39</v>
      </c>
      <c r="AE23" s="26" t="s">
        <v>39</v>
      </c>
      <c r="AF23" s="26" t="s">
        <v>39</v>
      </c>
      <c r="AG23" s="26" t="s">
        <v>39</v>
      </c>
      <c r="AH23" s="26" t="s">
        <v>39</v>
      </c>
      <c r="AI23" s="26" t="s">
        <v>39</v>
      </c>
      <c r="AJ23" s="26" t="s">
        <v>39</v>
      </c>
      <c r="AK23" s="26" t="s">
        <v>39</v>
      </c>
      <c r="AL23" s="26" t="s">
        <v>39</v>
      </c>
      <c r="AM23" s="26" t="s">
        <v>39</v>
      </c>
      <c r="AN23" s="26" t="s">
        <v>39</v>
      </c>
      <c r="AO23" s="26" t="s">
        <v>39</v>
      </c>
      <c r="AP23" s="26" t="s">
        <v>39</v>
      </c>
      <c r="AQ23" s="26" t="s">
        <v>39</v>
      </c>
      <c r="AR23" s="26" t="s">
        <v>39</v>
      </c>
      <c r="AS23" s="26" t="s">
        <v>39</v>
      </c>
      <c r="AT23" s="26" t="s">
        <v>39</v>
      </c>
      <c r="AU23" s="26" t="s">
        <v>39</v>
      </c>
      <c r="AV23" s="26" t="s">
        <v>39</v>
      </c>
      <c r="AW23" s="26" t="s">
        <v>39</v>
      </c>
      <c r="AX23" s="26" t="s">
        <v>39</v>
      </c>
      <c r="AY23" s="26" t="s">
        <v>39</v>
      </c>
      <c r="AZ23" s="26" t="s">
        <v>39</v>
      </c>
      <c r="BA23" s="26" t="s">
        <v>39</v>
      </c>
      <c r="BB23" s="26" t="s">
        <v>39</v>
      </c>
      <c r="BC23" s="26" t="s">
        <v>39</v>
      </c>
      <c r="BD23" s="26" t="s">
        <v>39</v>
      </c>
      <c r="BE23" s="26" t="s">
        <v>39</v>
      </c>
      <c r="BF23" s="26" t="s">
        <v>39</v>
      </c>
      <c r="BG23" s="26" t="s">
        <v>39</v>
      </c>
      <c r="BH23" s="26" t="s">
        <v>39</v>
      </c>
      <c r="BI23" s="26" t="s">
        <v>39</v>
      </c>
      <c r="BJ23" s="26" t="s">
        <v>39</v>
      </c>
      <c r="BK23" s="26" t="s">
        <v>39</v>
      </c>
      <c r="BL23" s="26" t="s">
        <v>39</v>
      </c>
      <c r="BM23" s="26" t="s">
        <v>39</v>
      </c>
      <c r="BN23" s="26" t="s">
        <v>39</v>
      </c>
      <c r="BO23" s="26" t="s">
        <v>39</v>
      </c>
      <c r="BP23" s="26" t="s">
        <v>39</v>
      </c>
      <c r="BQ23" s="26" t="s">
        <v>39</v>
      </c>
      <c r="BR23" s="26" t="s">
        <v>39</v>
      </c>
      <c r="BS23" s="26" t="s">
        <v>39</v>
      </c>
      <c r="BT23" s="26" t="s">
        <v>39</v>
      </c>
      <c r="BU23" s="26" t="s">
        <v>39</v>
      </c>
      <c r="BV23" s="26" t="s">
        <v>39</v>
      </c>
      <c r="BW23" s="26" t="s">
        <v>39</v>
      </c>
      <c r="BX23" s="26" t="s">
        <v>39</v>
      </c>
    </row>
    <row r="24" spans="1:76" x14ac:dyDescent="0.25">
      <c r="A24" s="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</row>
    <row r="25" spans="1:76" x14ac:dyDescent="0.25">
      <c r="A25" s="10" t="s">
        <v>40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</row>
    <row r="26" spans="1:76" x14ac:dyDescent="0.25">
      <c r="A26" s="4" t="s">
        <v>101</v>
      </c>
      <c r="B26" s="20" t="s">
        <v>102</v>
      </c>
      <c r="C26" s="2">
        <v>11756.1</v>
      </c>
      <c r="D26" s="2">
        <v>0</v>
      </c>
      <c r="E26" s="2">
        <v>2416.5300000000002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846</v>
      </c>
      <c r="T26" s="2">
        <v>0</v>
      </c>
      <c r="U26" s="2">
        <v>528</v>
      </c>
      <c r="V26" s="2">
        <v>850.2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16396.830000000002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1948.07</v>
      </c>
      <c r="AP26" s="2">
        <v>0</v>
      </c>
      <c r="AQ26" s="2">
        <v>1948.07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1351.22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45">
        <v>-0.46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3298.83</v>
      </c>
      <c r="BN26" s="2">
        <v>13098</v>
      </c>
      <c r="BO26" s="2">
        <v>0</v>
      </c>
      <c r="BP26" s="2">
        <v>0</v>
      </c>
      <c r="BQ26" s="2">
        <v>847.32</v>
      </c>
      <c r="BR26" s="2">
        <v>290.44</v>
      </c>
      <c r="BS26" s="2">
        <v>0</v>
      </c>
      <c r="BT26" s="2">
        <v>1558.9</v>
      </c>
      <c r="BU26" s="2">
        <v>0</v>
      </c>
      <c r="BV26" s="2">
        <v>0</v>
      </c>
      <c r="BW26" s="2">
        <v>0</v>
      </c>
      <c r="BX26" s="2">
        <v>1849.34</v>
      </c>
    </row>
    <row r="27" spans="1:76" x14ac:dyDescent="0.25">
      <c r="A27" s="4" t="s">
        <v>41</v>
      </c>
      <c r="B27" s="20" t="s">
        <v>42</v>
      </c>
      <c r="C27" s="2">
        <v>10205.1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400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707</v>
      </c>
      <c r="T27" s="2">
        <v>0</v>
      </c>
      <c r="U27" s="2">
        <v>484</v>
      </c>
      <c r="V27" s="2">
        <v>738.5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12534.6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1278.26</v>
      </c>
      <c r="AP27" s="2">
        <v>0</v>
      </c>
      <c r="AQ27" s="2">
        <v>1278.26</v>
      </c>
      <c r="AR27" s="2">
        <v>0</v>
      </c>
      <c r="AS27" s="2">
        <v>0</v>
      </c>
      <c r="AT27" s="2">
        <v>102.06</v>
      </c>
      <c r="AU27" s="2">
        <v>0</v>
      </c>
      <c r="AV27" s="2">
        <v>0</v>
      </c>
      <c r="AW27" s="2">
        <v>1173.58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0.2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2554.1</v>
      </c>
      <c r="BN27" s="2">
        <v>9980.5</v>
      </c>
      <c r="BO27" s="2">
        <v>0</v>
      </c>
      <c r="BP27" s="2">
        <v>0</v>
      </c>
      <c r="BQ27" s="2">
        <v>780.06</v>
      </c>
      <c r="BR27" s="2">
        <v>243.24</v>
      </c>
      <c r="BS27" s="2">
        <v>0</v>
      </c>
      <c r="BT27" s="2">
        <v>1376.02</v>
      </c>
      <c r="BU27" s="2">
        <v>0</v>
      </c>
      <c r="BV27" s="2">
        <v>0</v>
      </c>
      <c r="BW27" s="2">
        <v>0</v>
      </c>
      <c r="BX27" s="2">
        <v>1619.26</v>
      </c>
    </row>
    <row r="28" spans="1:76" x14ac:dyDescent="0.25">
      <c r="A28" s="4" t="s">
        <v>43</v>
      </c>
      <c r="B28" s="20" t="s">
        <v>44</v>
      </c>
      <c r="C28" s="2">
        <v>11499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820</v>
      </c>
      <c r="T28" s="2">
        <v>0</v>
      </c>
      <c r="U28" s="2">
        <v>510</v>
      </c>
      <c r="V28" s="2">
        <v>566.79999999999995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13012.5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1367.18</v>
      </c>
      <c r="AP28" s="2">
        <v>0</v>
      </c>
      <c r="AQ28" s="2">
        <v>1367.18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1322.38</v>
      </c>
      <c r="AX28" s="2">
        <v>4736</v>
      </c>
      <c r="AY28" s="2">
        <v>0</v>
      </c>
      <c r="AZ28" s="2">
        <v>0</v>
      </c>
      <c r="BA28" s="2">
        <v>0</v>
      </c>
      <c r="BB28" s="2">
        <v>0</v>
      </c>
      <c r="BC28" s="45">
        <v>-0.06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7425.5</v>
      </c>
      <c r="BN28" s="2">
        <v>5587</v>
      </c>
      <c r="BO28" s="2">
        <v>0</v>
      </c>
      <c r="BP28" s="2">
        <v>0</v>
      </c>
      <c r="BQ28" s="2">
        <v>899.98</v>
      </c>
      <c r="BR28" s="2">
        <v>316.49</v>
      </c>
      <c r="BS28" s="2">
        <v>0</v>
      </c>
      <c r="BT28" s="2">
        <v>1675.38</v>
      </c>
      <c r="BU28" s="2">
        <v>0</v>
      </c>
      <c r="BV28" s="2">
        <v>0</v>
      </c>
      <c r="BW28" s="2">
        <v>0</v>
      </c>
      <c r="BX28" s="2">
        <v>1991.87</v>
      </c>
    </row>
    <row r="29" spans="1:76" x14ac:dyDescent="0.25">
      <c r="A29" s="4" t="s">
        <v>45</v>
      </c>
      <c r="B29" s="20" t="s">
        <v>46</v>
      </c>
      <c r="C29" s="2">
        <v>9028.5</v>
      </c>
      <c r="D29" s="2">
        <v>0</v>
      </c>
      <c r="E29" s="2">
        <v>2407.6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400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601</v>
      </c>
      <c r="T29" s="2">
        <v>0</v>
      </c>
      <c r="U29" s="2">
        <v>361</v>
      </c>
      <c r="V29" s="2">
        <v>425.1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13223.2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1266.83</v>
      </c>
      <c r="AP29" s="2">
        <v>0</v>
      </c>
      <c r="AQ29" s="2">
        <v>1266.83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1038.28</v>
      </c>
      <c r="AX29" s="2">
        <v>0</v>
      </c>
      <c r="AY29" s="2">
        <v>3961.48</v>
      </c>
      <c r="AZ29" s="2">
        <v>0</v>
      </c>
      <c r="BA29" s="2">
        <v>0</v>
      </c>
      <c r="BB29" s="2">
        <v>0</v>
      </c>
      <c r="BC29" s="2">
        <v>0.11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6266.7</v>
      </c>
      <c r="BN29" s="2">
        <v>6956.5</v>
      </c>
      <c r="BO29" s="2">
        <v>0</v>
      </c>
      <c r="BP29" s="2">
        <v>0</v>
      </c>
      <c r="BQ29" s="2">
        <v>740.1</v>
      </c>
      <c r="BR29" s="2">
        <v>215.2</v>
      </c>
      <c r="BS29" s="2">
        <v>0</v>
      </c>
      <c r="BT29" s="2">
        <v>1267.3599999999999</v>
      </c>
      <c r="BU29" s="2">
        <v>0</v>
      </c>
      <c r="BV29" s="2">
        <v>0</v>
      </c>
      <c r="BW29" s="2">
        <v>0</v>
      </c>
      <c r="BX29" s="2">
        <v>1482.56</v>
      </c>
    </row>
    <row r="30" spans="1:76" x14ac:dyDescent="0.25">
      <c r="A30" s="4" t="s">
        <v>47</v>
      </c>
      <c r="B30" s="20" t="s">
        <v>48</v>
      </c>
      <c r="C30" s="2">
        <v>10205.1</v>
      </c>
      <c r="D30" s="2">
        <v>0</v>
      </c>
      <c r="E30" s="2">
        <v>4535.6000000000004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400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707.1</v>
      </c>
      <c r="T30" s="2">
        <v>0</v>
      </c>
      <c r="U30" s="2">
        <v>484.2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16332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1806.54</v>
      </c>
      <c r="AP30" s="2">
        <v>0</v>
      </c>
      <c r="AQ30" s="2">
        <v>1806.54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1173.58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0.38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2980.5</v>
      </c>
      <c r="BN30" s="2">
        <v>13351.5</v>
      </c>
      <c r="BO30" s="2">
        <v>0</v>
      </c>
      <c r="BP30" s="2">
        <v>0</v>
      </c>
      <c r="BQ30" s="2">
        <v>780.06</v>
      </c>
      <c r="BR30" s="2">
        <v>243.24</v>
      </c>
      <c r="BS30" s="2">
        <v>0</v>
      </c>
      <c r="BT30" s="2">
        <v>1376.02</v>
      </c>
      <c r="BU30" s="2">
        <v>0</v>
      </c>
      <c r="BV30" s="2">
        <v>0</v>
      </c>
      <c r="BW30" s="2">
        <v>0</v>
      </c>
      <c r="BX30" s="2">
        <v>1619.26</v>
      </c>
    </row>
    <row r="31" spans="1:76" x14ac:dyDescent="0.25">
      <c r="A31" s="11" t="s">
        <v>538</v>
      </c>
      <c r="B31" s="26"/>
      <c r="C31" s="26" t="s">
        <v>39</v>
      </c>
      <c r="D31" s="26" t="s">
        <v>39</v>
      </c>
      <c r="E31" s="26" t="s">
        <v>39</v>
      </c>
      <c r="F31" s="26" t="s">
        <v>39</v>
      </c>
      <c r="G31" s="26" t="s">
        <v>39</v>
      </c>
      <c r="H31" s="26" t="s">
        <v>39</v>
      </c>
      <c r="I31" s="26" t="s">
        <v>39</v>
      </c>
      <c r="J31" s="26" t="s">
        <v>39</v>
      </c>
      <c r="K31" s="26" t="s">
        <v>39</v>
      </c>
      <c r="L31" s="26" t="s">
        <v>39</v>
      </c>
      <c r="M31" s="26" t="s">
        <v>39</v>
      </c>
      <c r="N31" s="26" t="s">
        <v>39</v>
      </c>
      <c r="O31" s="26" t="s">
        <v>39</v>
      </c>
      <c r="P31" s="26" t="s">
        <v>39</v>
      </c>
      <c r="Q31" s="26" t="s">
        <v>39</v>
      </c>
      <c r="R31" s="26" t="s">
        <v>39</v>
      </c>
      <c r="S31" s="26" t="s">
        <v>39</v>
      </c>
      <c r="T31" s="26" t="s">
        <v>39</v>
      </c>
      <c r="U31" s="26" t="s">
        <v>39</v>
      </c>
      <c r="V31" s="26" t="s">
        <v>39</v>
      </c>
      <c r="W31" s="26" t="s">
        <v>39</v>
      </c>
      <c r="X31" s="26" t="s">
        <v>39</v>
      </c>
      <c r="Y31" s="26" t="s">
        <v>39</v>
      </c>
      <c r="Z31" s="26" t="s">
        <v>39</v>
      </c>
      <c r="AA31" s="26" t="s">
        <v>39</v>
      </c>
      <c r="AB31" s="26" t="s">
        <v>39</v>
      </c>
      <c r="AC31" s="26" t="s">
        <v>39</v>
      </c>
      <c r="AD31" s="26" t="s">
        <v>39</v>
      </c>
      <c r="AE31" s="26" t="s">
        <v>39</v>
      </c>
      <c r="AF31" s="26" t="s">
        <v>39</v>
      </c>
      <c r="AG31" s="26" t="s">
        <v>39</v>
      </c>
      <c r="AH31" s="26" t="s">
        <v>39</v>
      </c>
      <c r="AI31" s="26" t="s">
        <v>39</v>
      </c>
      <c r="AJ31" s="26" t="s">
        <v>39</v>
      </c>
      <c r="AK31" s="26" t="s">
        <v>39</v>
      </c>
      <c r="AL31" s="26" t="s">
        <v>39</v>
      </c>
      <c r="AM31" s="26" t="s">
        <v>39</v>
      </c>
      <c r="AN31" s="26" t="s">
        <v>39</v>
      </c>
      <c r="AO31" s="26" t="s">
        <v>39</v>
      </c>
      <c r="AP31" s="26" t="s">
        <v>39</v>
      </c>
      <c r="AQ31" s="26" t="s">
        <v>39</v>
      </c>
      <c r="AR31" s="26" t="s">
        <v>39</v>
      </c>
      <c r="AS31" s="26" t="s">
        <v>39</v>
      </c>
      <c r="AT31" s="26" t="s">
        <v>39</v>
      </c>
      <c r="AU31" s="26" t="s">
        <v>39</v>
      </c>
      <c r="AV31" s="26" t="s">
        <v>39</v>
      </c>
      <c r="AW31" s="26" t="s">
        <v>39</v>
      </c>
      <c r="AX31" s="26" t="s">
        <v>39</v>
      </c>
      <c r="AY31" s="26" t="s">
        <v>39</v>
      </c>
      <c r="AZ31" s="26" t="s">
        <v>39</v>
      </c>
      <c r="BA31" s="26" t="s">
        <v>39</v>
      </c>
      <c r="BB31" s="26" t="s">
        <v>39</v>
      </c>
      <c r="BC31" s="26" t="s">
        <v>39</v>
      </c>
      <c r="BD31" s="26" t="s">
        <v>39</v>
      </c>
      <c r="BE31" s="26" t="s">
        <v>39</v>
      </c>
      <c r="BF31" s="26" t="s">
        <v>39</v>
      </c>
      <c r="BG31" s="26" t="s">
        <v>39</v>
      </c>
      <c r="BH31" s="26" t="s">
        <v>39</v>
      </c>
      <c r="BI31" s="26" t="s">
        <v>39</v>
      </c>
      <c r="BJ31" s="26" t="s">
        <v>39</v>
      </c>
      <c r="BK31" s="26" t="s">
        <v>39</v>
      </c>
      <c r="BL31" s="26" t="s">
        <v>39</v>
      </c>
      <c r="BM31" s="26" t="s">
        <v>39</v>
      </c>
      <c r="BN31" s="26" t="s">
        <v>39</v>
      </c>
      <c r="BO31" s="26" t="s">
        <v>39</v>
      </c>
      <c r="BP31" s="26" t="s">
        <v>39</v>
      </c>
      <c r="BQ31" s="26" t="s">
        <v>39</v>
      </c>
      <c r="BR31" s="26" t="s">
        <v>39</v>
      </c>
      <c r="BS31" s="26" t="s">
        <v>39</v>
      </c>
      <c r="BT31" s="26" t="s">
        <v>39</v>
      </c>
      <c r="BU31" s="26" t="s">
        <v>39</v>
      </c>
      <c r="BV31" s="26" t="s">
        <v>39</v>
      </c>
      <c r="BW31" s="26" t="s">
        <v>39</v>
      </c>
      <c r="BX31" s="26" t="s">
        <v>39</v>
      </c>
    </row>
    <row r="32" spans="1:76" x14ac:dyDescent="0.25">
      <c r="A32" s="4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</row>
    <row r="33" spans="1:76" x14ac:dyDescent="0.25">
      <c r="A33" s="10" t="s">
        <v>49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</row>
    <row r="34" spans="1:76" x14ac:dyDescent="0.25">
      <c r="A34" s="4" t="s">
        <v>50</v>
      </c>
      <c r="B34" s="20" t="s">
        <v>51</v>
      </c>
      <c r="C34" s="2">
        <v>8606.4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603</v>
      </c>
      <c r="T34" s="2">
        <v>0</v>
      </c>
      <c r="U34" s="2">
        <v>378</v>
      </c>
      <c r="V34" s="2">
        <v>850.2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10437.6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913.86</v>
      </c>
      <c r="AP34" s="2">
        <v>0</v>
      </c>
      <c r="AQ34" s="2">
        <v>913.86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989.74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1903.6</v>
      </c>
      <c r="BN34" s="2">
        <v>8534</v>
      </c>
      <c r="BO34" s="2">
        <v>0</v>
      </c>
      <c r="BP34" s="2">
        <v>0</v>
      </c>
      <c r="BQ34" s="2">
        <v>753.64</v>
      </c>
      <c r="BR34" s="2">
        <v>224.72</v>
      </c>
      <c r="BS34" s="2">
        <v>0</v>
      </c>
      <c r="BT34" s="2">
        <v>1304.18</v>
      </c>
      <c r="BU34" s="2">
        <v>0</v>
      </c>
      <c r="BV34" s="2">
        <v>0</v>
      </c>
      <c r="BW34" s="2">
        <v>0</v>
      </c>
      <c r="BX34" s="2">
        <v>1528.9</v>
      </c>
    </row>
    <row r="35" spans="1:76" x14ac:dyDescent="0.25">
      <c r="A35" s="4" t="s">
        <v>52</v>
      </c>
      <c r="B35" s="20" t="s">
        <v>53</v>
      </c>
      <c r="C35" s="2">
        <v>12266.1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774.5</v>
      </c>
      <c r="T35" s="2">
        <v>0</v>
      </c>
      <c r="U35" s="2">
        <v>508</v>
      </c>
      <c r="V35" s="2">
        <v>708.5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14257.1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1623.12</v>
      </c>
      <c r="AP35" s="2">
        <v>0</v>
      </c>
      <c r="AQ35" s="2">
        <v>1623.12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1410.64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0.34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3034.1</v>
      </c>
      <c r="BN35" s="2">
        <v>11223</v>
      </c>
      <c r="BO35" s="2">
        <v>0</v>
      </c>
      <c r="BP35" s="2">
        <v>0</v>
      </c>
      <c r="BQ35" s="2">
        <v>864.3</v>
      </c>
      <c r="BR35" s="2">
        <v>302.36</v>
      </c>
      <c r="BS35" s="2">
        <v>0</v>
      </c>
      <c r="BT35" s="2">
        <v>1605.08</v>
      </c>
      <c r="BU35" s="2">
        <v>0</v>
      </c>
      <c r="BV35" s="2">
        <v>0</v>
      </c>
      <c r="BW35" s="2">
        <v>0</v>
      </c>
      <c r="BX35" s="2">
        <v>1907.44</v>
      </c>
    </row>
    <row r="36" spans="1:76" x14ac:dyDescent="0.25">
      <c r="A36" s="4" t="s">
        <v>54</v>
      </c>
      <c r="B36" s="20" t="s">
        <v>55</v>
      </c>
      <c r="C36" s="2">
        <v>11075.7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801</v>
      </c>
      <c r="T36" s="2">
        <v>0</v>
      </c>
      <c r="U36" s="2">
        <v>539</v>
      </c>
      <c r="V36" s="2">
        <v>850.2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13238.65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1405.58</v>
      </c>
      <c r="AP36" s="2">
        <v>0</v>
      </c>
      <c r="AQ36" s="2">
        <v>1405.58</v>
      </c>
      <c r="AR36" s="2">
        <v>0</v>
      </c>
      <c r="AS36" s="2">
        <v>0</v>
      </c>
      <c r="AT36" s="2">
        <v>111.58</v>
      </c>
      <c r="AU36" s="2">
        <v>0</v>
      </c>
      <c r="AV36" s="2">
        <v>0</v>
      </c>
      <c r="AW36" s="2">
        <v>1273.72</v>
      </c>
      <c r="AX36" s="2">
        <v>4748</v>
      </c>
      <c r="AY36" s="2">
        <v>0</v>
      </c>
      <c r="AZ36" s="2">
        <v>0</v>
      </c>
      <c r="BA36" s="2">
        <v>0</v>
      </c>
      <c r="BB36" s="2">
        <v>0</v>
      </c>
      <c r="BC36" s="45">
        <v>-0.21</v>
      </c>
      <c r="BD36" s="2">
        <v>0</v>
      </c>
      <c r="BE36" s="2">
        <v>0</v>
      </c>
      <c r="BF36" s="2">
        <v>0</v>
      </c>
      <c r="BG36" s="2">
        <v>0</v>
      </c>
      <c r="BH36" s="2">
        <v>828.48</v>
      </c>
      <c r="BI36" s="2">
        <v>0</v>
      </c>
      <c r="BJ36" s="2">
        <v>0</v>
      </c>
      <c r="BK36" s="2">
        <v>0</v>
      </c>
      <c r="BL36" s="2">
        <v>0</v>
      </c>
      <c r="BM36" s="2">
        <v>8367.15</v>
      </c>
      <c r="BN36" s="2">
        <v>4871.5</v>
      </c>
      <c r="BO36" s="2">
        <v>0</v>
      </c>
      <c r="BP36" s="2">
        <v>0</v>
      </c>
      <c r="BQ36" s="2">
        <v>809.64</v>
      </c>
      <c r="BR36" s="2">
        <v>264</v>
      </c>
      <c r="BS36" s="2">
        <v>0</v>
      </c>
      <c r="BT36" s="2">
        <v>1456.44</v>
      </c>
      <c r="BU36" s="2">
        <v>0</v>
      </c>
      <c r="BV36" s="2">
        <v>0</v>
      </c>
      <c r="BW36" s="2">
        <v>0</v>
      </c>
      <c r="BX36" s="2">
        <v>1720.44</v>
      </c>
    </row>
    <row r="37" spans="1:76" x14ac:dyDescent="0.25">
      <c r="A37" s="4" t="s">
        <v>56</v>
      </c>
      <c r="B37" s="20" t="s">
        <v>57</v>
      </c>
      <c r="C37" s="2">
        <v>12197.1</v>
      </c>
      <c r="D37" s="2">
        <v>0</v>
      </c>
      <c r="E37" s="2">
        <v>406.57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400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815</v>
      </c>
      <c r="T37" s="2">
        <v>0</v>
      </c>
      <c r="U37" s="2">
        <v>496</v>
      </c>
      <c r="V37" s="2">
        <v>850.2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15164.87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1817.01</v>
      </c>
      <c r="AP37" s="2">
        <v>0</v>
      </c>
      <c r="AQ37" s="2">
        <v>1817.01</v>
      </c>
      <c r="AR37" s="2">
        <v>0</v>
      </c>
      <c r="AS37" s="2">
        <v>0</v>
      </c>
      <c r="AT37" s="2">
        <v>121.98</v>
      </c>
      <c r="AU37" s="2">
        <v>0</v>
      </c>
      <c r="AV37" s="2">
        <v>0</v>
      </c>
      <c r="AW37" s="2">
        <v>1402.68</v>
      </c>
      <c r="AX37" s="2">
        <v>4035.08</v>
      </c>
      <c r="AY37" s="2">
        <v>0</v>
      </c>
      <c r="AZ37" s="2">
        <v>0</v>
      </c>
      <c r="BA37" s="2">
        <v>0</v>
      </c>
      <c r="BB37" s="2">
        <v>0</v>
      </c>
      <c r="BC37" s="2">
        <v>0.12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7376.87</v>
      </c>
      <c r="BN37" s="2">
        <v>7788</v>
      </c>
      <c r="BO37" s="2">
        <v>0</v>
      </c>
      <c r="BP37" s="2">
        <v>0</v>
      </c>
      <c r="BQ37" s="2">
        <v>950.76</v>
      </c>
      <c r="BR37" s="2">
        <v>363.04</v>
      </c>
      <c r="BS37" s="2">
        <v>0</v>
      </c>
      <c r="BT37" s="2">
        <v>1840.2</v>
      </c>
      <c r="BU37" s="2">
        <v>0</v>
      </c>
      <c r="BV37" s="2">
        <v>0</v>
      </c>
      <c r="BW37" s="2">
        <v>0</v>
      </c>
      <c r="BX37" s="2">
        <v>2203.2399999999998</v>
      </c>
    </row>
    <row r="38" spans="1:76" x14ac:dyDescent="0.25">
      <c r="A38" s="4" t="s">
        <v>58</v>
      </c>
      <c r="B38" s="20" t="s">
        <v>59</v>
      </c>
      <c r="C38" s="2">
        <v>11075.7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200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801</v>
      </c>
      <c r="T38" s="2">
        <v>0</v>
      </c>
      <c r="U38" s="2">
        <v>539</v>
      </c>
      <c r="V38" s="2">
        <v>708.5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13324.2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1425.24</v>
      </c>
      <c r="AP38" s="2">
        <v>0</v>
      </c>
      <c r="AQ38" s="2">
        <v>1425.24</v>
      </c>
      <c r="AR38" s="2">
        <v>0</v>
      </c>
      <c r="AS38" s="2">
        <v>0</v>
      </c>
      <c r="AT38" s="2">
        <v>111.52</v>
      </c>
      <c r="AU38" s="2">
        <v>0</v>
      </c>
      <c r="AV38" s="2">
        <v>0</v>
      </c>
      <c r="AW38" s="2">
        <v>1273.6600000000001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0.28000000000000003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2810.7</v>
      </c>
      <c r="BN38" s="2">
        <v>10513.5</v>
      </c>
      <c r="BO38" s="2">
        <v>0</v>
      </c>
      <c r="BP38" s="2">
        <v>0</v>
      </c>
      <c r="BQ38" s="2">
        <v>847.74</v>
      </c>
      <c r="BR38" s="2">
        <v>290.74</v>
      </c>
      <c r="BS38" s="2">
        <v>0</v>
      </c>
      <c r="BT38" s="2">
        <v>1560.02</v>
      </c>
      <c r="BU38" s="2">
        <v>0</v>
      </c>
      <c r="BV38" s="2">
        <v>0</v>
      </c>
      <c r="BW38" s="2">
        <v>0</v>
      </c>
      <c r="BX38" s="2">
        <v>1850.76</v>
      </c>
    </row>
    <row r="39" spans="1:76" x14ac:dyDescent="0.25">
      <c r="A39" s="4" t="s">
        <v>60</v>
      </c>
      <c r="B39" s="20" t="s">
        <v>61</v>
      </c>
      <c r="C39" s="2">
        <v>12197.1</v>
      </c>
      <c r="D39" s="2">
        <v>0</v>
      </c>
      <c r="E39" s="2">
        <v>101.64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400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815</v>
      </c>
      <c r="T39" s="2">
        <v>0</v>
      </c>
      <c r="U39" s="2">
        <v>496</v>
      </c>
      <c r="V39" s="2">
        <v>708.5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14718.24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1721.61</v>
      </c>
      <c r="AP39" s="2">
        <v>0</v>
      </c>
      <c r="AQ39" s="2">
        <v>1721.61</v>
      </c>
      <c r="AR39" s="2">
        <v>0</v>
      </c>
      <c r="AS39" s="2">
        <v>0</v>
      </c>
      <c r="AT39" s="2">
        <v>121.98</v>
      </c>
      <c r="AU39" s="2">
        <v>0</v>
      </c>
      <c r="AV39" s="2">
        <v>0</v>
      </c>
      <c r="AW39" s="2">
        <v>1402.68</v>
      </c>
      <c r="AX39" s="2">
        <v>4800</v>
      </c>
      <c r="AY39" s="2">
        <v>0</v>
      </c>
      <c r="AZ39" s="2">
        <v>0</v>
      </c>
      <c r="BA39" s="2">
        <v>0</v>
      </c>
      <c r="BB39" s="2">
        <v>0</v>
      </c>
      <c r="BC39" s="2">
        <v>0.47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8046.74</v>
      </c>
      <c r="BN39" s="2">
        <v>6671.5</v>
      </c>
      <c r="BO39" s="2">
        <v>0</v>
      </c>
      <c r="BP39" s="2">
        <v>0</v>
      </c>
      <c r="BQ39" s="2">
        <v>847.74</v>
      </c>
      <c r="BR39" s="2">
        <v>290.74</v>
      </c>
      <c r="BS39" s="2">
        <v>0</v>
      </c>
      <c r="BT39" s="2">
        <v>1560.02</v>
      </c>
      <c r="BU39" s="2">
        <v>0</v>
      </c>
      <c r="BV39" s="2">
        <v>0</v>
      </c>
      <c r="BW39" s="2">
        <v>0</v>
      </c>
      <c r="BX39" s="2">
        <v>1850.76</v>
      </c>
    </row>
    <row r="40" spans="1:76" x14ac:dyDescent="0.25">
      <c r="A40" s="4" t="s">
        <v>62</v>
      </c>
      <c r="B40" s="20" t="s">
        <v>63</v>
      </c>
      <c r="C40" s="2">
        <v>12197.1</v>
      </c>
      <c r="D40" s="2">
        <v>0</v>
      </c>
      <c r="E40" s="2">
        <v>2134.5</v>
      </c>
      <c r="F40" s="2">
        <v>0</v>
      </c>
      <c r="G40" s="2">
        <v>0</v>
      </c>
      <c r="H40" s="2">
        <v>0</v>
      </c>
      <c r="I40" s="2">
        <v>406.57</v>
      </c>
      <c r="J40" s="2">
        <v>0</v>
      </c>
      <c r="K40" s="2">
        <v>0</v>
      </c>
      <c r="L40" s="2">
        <v>400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815</v>
      </c>
      <c r="T40" s="2">
        <v>0</v>
      </c>
      <c r="U40" s="2">
        <v>496</v>
      </c>
      <c r="V40" s="2">
        <v>708.5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17157.669999999998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2087.3000000000002</v>
      </c>
      <c r="AP40" s="2">
        <v>0</v>
      </c>
      <c r="AQ40" s="2">
        <v>2087.3000000000002</v>
      </c>
      <c r="AR40" s="2">
        <v>0</v>
      </c>
      <c r="AS40" s="2">
        <v>0</v>
      </c>
      <c r="AT40" s="2">
        <v>121.98</v>
      </c>
      <c r="AU40" s="2">
        <v>0</v>
      </c>
      <c r="AV40" s="2">
        <v>0</v>
      </c>
      <c r="AW40" s="2">
        <v>1402.68</v>
      </c>
      <c r="AX40" s="2">
        <v>6100</v>
      </c>
      <c r="AY40" s="2">
        <v>0</v>
      </c>
      <c r="AZ40" s="2">
        <v>0</v>
      </c>
      <c r="BA40" s="2">
        <v>0</v>
      </c>
      <c r="BB40" s="2">
        <v>0</v>
      </c>
      <c r="BC40" s="2">
        <v>0.21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9712.17</v>
      </c>
      <c r="BN40" s="2">
        <v>7445.5</v>
      </c>
      <c r="BO40" s="2">
        <v>0</v>
      </c>
      <c r="BP40" s="2">
        <v>0</v>
      </c>
      <c r="BQ40" s="2">
        <v>941.98</v>
      </c>
      <c r="BR40" s="2">
        <v>356.88</v>
      </c>
      <c r="BS40" s="2">
        <v>0</v>
      </c>
      <c r="BT40" s="2">
        <v>1816.32</v>
      </c>
      <c r="BU40" s="2">
        <v>0</v>
      </c>
      <c r="BV40" s="2">
        <v>0</v>
      </c>
      <c r="BW40" s="2">
        <v>0</v>
      </c>
      <c r="BX40" s="2">
        <v>2173.1999999999998</v>
      </c>
    </row>
    <row r="41" spans="1:76" x14ac:dyDescent="0.25">
      <c r="A41" s="4" t="s">
        <v>64</v>
      </c>
      <c r="B41" s="20" t="s">
        <v>65</v>
      </c>
      <c r="C41" s="2">
        <v>11075.7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801</v>
      </c>
      <c r="T41" s="2">
        <v>0</v>
      </c>
      <c r="U41" s="2">
        <v>539</v>
      </c>
      <c r="V41" s="2">
        <v>425.1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12840.8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1333.14</v>
      </c>
      <c r="AP41" s="2">
        <v>0</v>
      </c>
      <c r="AQ41" s="2">
        <v>1333.14</v>
      </c>
      <c r="AR41" s="2">
        <v>0</v>
      </c>
      <c r="AS41" s="2">
        <v>0</v>
      </c>
      <c r="AT41" s="2">
        <v>110.76</v>
      </c>
      <c r="AU41" s="2">
        <v>0</v>
      </c>
      <c r="AV41" s="2">
        <v>531.22</v>
      </c>
      <c r="AW41" s="2">
        <v>1273.6600000000001</v>
      </c>
      <c r="AX41" s="2">
        <v>912</v>
      </c>
      <c r="AY41" s="2">
        <v>0</v>
      </c>
      <c r="AZ41" s="2">
        <v>0</v>
      </c>
      <c r="BA41" s="2">
        <v>0</v>
      </c>
      <c r="BB41" s="2">
        <v>4626.62</v>
      </c>
      <c r="BC41" s="2">
        <v>0.14000000000000001</v>
      </c>
      <c r="BD41" s="2">
        <v>0</v>
      </c>
      <c r="BE41" s="2">
        <v>0</v>
      </c>
      <c r="BF41" s="2">
        <v>0</v>
      </c>
      <c r="BG41" s="2">
        <v>0</v>
      </c>
      <c r="BH41" s="2">
        <v>2678.76</v>
      </c>
      <c r="BI41" s="2">
        <v>0</v>
      </c>
      <c r="BJ41" s="2">
        <v>0</v>
      </c>
      <c r="BK41" s="2">
        <v>0</v>
      </c>
      <c r="BL41" s="2">
        <v>0</v>
      </c>
      <c r="BM41" s="2">
        <v>11466.3</v>
      </c>
      <c r="BN41" s="2">
        <v>1374.5</v>
      </c>
      <c r="BO41" s="2">
        <v>0</v>
      </c>
      <c r="BP41" s="2">
        <v>0</v>
      </c>
      <c r="BQ41" s="2">
        <v>809.64</v>
      </c>
      <c r="BR41" s="2">
        <v>264</v>
      </c>
      <c r="BS41" s="2">
        <v>0</v>
      </c>
      <c r="BT41" s="2">
        <v>1456.44</v>
      </c>
      <c r="BU41" s="2">
        <v>0</v>
      </c>
      <c r="BV41" s="2">
        <v>0</v>
      </c>
      <c r="BW41" s="2">
        <v>0</v>
      </c>
      <c r="BX41" s="2">
        <v>1720.44</v>
      </c>
    </row>
    <row r="42" spans="1:76" x14ac:dyDescent="0.25">
      <c r="A42" s="4" t="s">
        <v>66</v>
      </c>
      <c r="B42" s="20" t="s">
        <v>67</v>
      </c>
      <c r="C42" s="2">
        <v>12657.9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200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915</v>
      </c>
      <c r="T42" s="2">
        <v>0</v>
      </c>
      <c r="U42" s="2">
        <v>616</v>
      </c>
      <c r="V42" s="2">
        <v>425.1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14785.17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1735.91</v>
      </c>
      <c r="AP42" s="2">
        <v>0</v>
      </c>
      <c r="AQ42" s="2">
        <v>1735.91</v>
      </c>
      <c r="AR42" s="2">
        <v>0</v>
      </c>
      <c r="AS42" s="2">
        <v>0</v>
      </c>
      <c r="AT42" s="2">
        <v>126.58</v>
      </c>
      <c r="AU42" s="2">
        <v>0</v>
      </c>
      <c r="AV42" s="2">
        <v>0</v>
      </c>
      <c r="AW42" s="2">
        <v>1455.66</v>
      </c>
      <c r="AX42" s="2">
        <v>6168</v>
      </c>
      <c r="AY42" s="2">
        <v>0</v>
      </c>
      <c r="AZ42" s="2">
        <v>0</v>
      </c>
      <c r="BA42" s="2">
        <v>0</v>
      </c>
      <c r="BB42" s="2">
        <v>0</v>
      </c>
      <c r="BC42" s="45">
        <v>-0.3</v>
      </c>
      <c r="BD42" s="2">
        <v>0</v>
      </c>
      <c r="BE42" s="2">
        <v>0</v>
      </c>
      <c r="BF42" s="2">
        <v>0</v>
      </c>
      <c r="BG42" s="2">
        <v>0</v>
      </c>
      <c r="BH42" s="2">
        <v>1210.32</v>
      </c>
      <c r="BI42" s="2">
        <v>0</v>
      </c>
      <c r="BJ42" s="2">
        <v>0</v>
      </c>
      <c r="BK42" s="2">
        <v>0</v>
      </c>
      <c r="BL42" s="2">
        <v>0</v>
      </c>
      <c r="BM42" s="2">
        <v>10696.17</v>
      </c>
      <c r="BN42" s="2">
        <v>4089</v>
      </c>
      <c r="BO42" s="2">
        <v>0</v>
      </c>
      <c r="BP42" s="2">
        <v>0</v>
      </c>
      <c r="BQ42" s="2">
        <v>863.38</v>
      </c>
      <c r="BR42" s="2">
        <v>301.72000000000003</v>
      </c>
      <c r="BS42" s="2">
        <v>0</v>
      </c>
      <c r="BT42" s="2">
        <v>1602.58</v>
      </c>
      <c r="BU42" s="2">
        <v>0</v>
      </c>
      <c r="BV42" s="2">
        <v>0</v>
      </c>
      <c r="BW42" s="2">
        <v>0</v>
      </c>
      <c r="BX42" s="2">
        <v>1904.3</v>
      </c>
    </row>
    <row r="43" spans="1:76" x14ac:dyDescent="0.25">
      <c r="A43" s="4" t="s">
        <v>68</v>
      </c>
      <c r="B43" s="20" t="s">
        <v>69</v>
      </c>
      <c r="C43" s="2">
        <v>12657.9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200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915</v>
      </c>
      <c r="T43" s="2">
        <v>0</v>
      </c>
      <c r="U43" s="2">
        <v>616</v>
      </c>
      <c r="V43" s="2">
        <v>283.39999999999998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14672.3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1711.8</v>
      </c>
      <c r="AP43" s="2">
        <v>0</v>
      </c>
      <c r="AQ43" s="2">
        <v>1711.8</v>
      </c>
      <c r="AR43" s="2">
        <v>0</v>
      </c>
      <c r="AS43" s="2">
        <v>0</v>
      </c>
      <c r="AT43" s="2">
        <v>126.58</v>
      </c>
      <c r="AU43" s="2">
        <v>0</v>
      </c>
      <c r="AV43" s="2">
        <v>0</v>
      </c>
      <c r="AW43" s="2">
        <v>1455.66</v>
      </c>
      <c r="AX43" s="2">
        <v>6330</v>
      </c>
      <c r="AY43" s="2">
        <v>0</v>
      </c>
      <c r="AZ43" s="2">
        <v>0</v>
      </c>
      <c r="BA43" s="2">
        <v>0</v>
      </c>
      <c r="BB43" s="2">
        <v>0</v>
      </c>
      <c r="BC43" s="2">
        <v>0.24</v>
      </c>
      <c r="BD43" s="2">
        <v>0</v>
      </c>
      <c r="BE43" s="2">
        <v>0</v>
      </c>
      <c r="BF43" s="2">
        <v>0</v>
      </c>
      <c r="BG43" s="2">
        <v>0</v>
      </c>
      <c r="BH43" s="2">
        <v>718.02</v>
      </c>
      <c r="BI43" s="2">
        <v>0</v>
      </c>
      <c r="BJ43" s="2">
        <v>0</v>
      </c>
      <c r="BK43" s="2">
        <v>0</v>
      </c>
      <c r="BL43" s="2">
        <v>0</v>
      </c>
      <c r="BM43" s="2">
        <v>10342.299999999999</v>
      </c>
      <c r="BN43" s="2">
        <v>4330</v>
      </c>
      <c r="BO43" s="2">
        <v>0</v>
      </c>
      <c r="BP43" s="2">
        <v>0</v>
      </c>
      <c r="BQ43" s="2">
        <v>863.38</v>
      </c>
      <c r="BR43" s="2">
        <v>301.72000000000003</v>
      </c>
      <c r="BS43" s="2">
        <v>0</v>
      </c>
      <c r="BT43" s="2">
        <v>1602.58</v>
      </c>
      <c r="BU43" s="2">
        <v>0</v>
      </c>
      <c r="BV43" s="2">
        <v>0</v>
      </c>
      <c r="BW43" s="2">
        <v>0</v>
      </c>
      <c r="BX43" s="2">
        <v>1904.3</v>
      </c>
    </row>
    <row r="44" spans="1:76" x14ac:dyDescent="0.25">
      <c r="A44" s="4" t="s">
        <v>70</v>
      </c>
      <c r="B44" s="20" t="s">
        <v>71</v>
      </c>
      <c r="C44" s="2">
        <v>11075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400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864</v>
      </c>
      <c r="T44" s="2">
        <v>0</v>
      </c>
      <c r="U44" s="2">
        <v>582</v>
      </c>
      <c r="V44" s="2">
        <v>283.39999999999998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14326.5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1637.94</v>
      </c>
      <c r="AP44" s="2">
        <v>0</v>
      </c>
      <c r="AQ44" s="2">
        <v>1637.94</v>
      </c>
      <c r="AR44" s="2">
        <v>0</v>
      </c>
      <c r="AS44" s="2">
        <v>0</v>
      </c>
      <c r="AT44" s="2">
        <v>121.98</v>
      </c>
      <c r="AU44" s="2">
        <v>0</v>
      </c>
      <c r="AV44" s="2">
        <v>0</v>
      </c>
      <c r="AW44" s="2">
        <v>1402.66</v>
      </c>
      <c r="AX44" s="2">
        <v>0</v>
      </c>
      <c r="AY44" s="2">
        <v>3936.96</v>
      </c>
      <c r="AZ44" s="2">
        <v>0</v>
      </c>
      <c r="BA44" s="2">
        <v>200</v>
      </c>
      <c r="BB44" s="2">
        <v>1078.26</v>
      </c>
      <c r="BC44" s="45">
        <v>-0.3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8377.5</v>
      </c>
      <c r="BN44" s="2">
        <v>5949</v>
      </c>
      <c r="BO44" s="2">
        <v>0</v>
      </c>
      <c r="BP44" s="2">
        <v>0</v>
      </c>
      <c r="BQ44" s="2">
        <v>847.74</v>
      </c>
      <c r="BR44" s="2">
        <v>290.74</v>
      </c>
      <c r="BS44" s="2">
        <v>0</v>
      </c>
      <c r="BT44" s="2">
        <v>1560.02</v>
      </c>
      <c r="BU44" s="2">
        <v>0</v>
      </c>
      <c r="BV44" s="2">
        <v>0</v>
      </c>
      <c r="BW44" s="2">
        <v>0</v>
      </c>
      <c r="BX44" s="2">
        <v>1850.76</v>
      </c>
    </row>
    <row r="45" spans="1:76" x14ac:dyDescent="0.25">
      <c r="A45" s="4" t="s">
        <v>72</v>
      </c>
      <c r="B45" s="20" t="s">
        <v>73</v>
      </c>
      <c r="C45" s="2">
        <v>11075.7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801</v>
      </c>
      <c r="T45" s="2">
        <v>0</v>
      </c>
      <c r="U45" s="2">
        <v>539</v>
      </c>
      <c r="V45" s="2">
        <v>283.39999999999998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12699.1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1307.74</v>
      </c>
      <c r="AP45" s="2">
        <v>0</v>
      </c>
      <c r="AQ45" s="2">
        <v>1307.74</v>
      </c>
      <c r="AR45" s="2">
        <v>0</v>
      </c>
      <c r="AS45" s="2">
        <v>0</v>
      </c>
      <c r="AT45" s="2">
        <v>111.5</v>
      </c>
      <c r="AU45" s="2">
        <v>0</v>
      </c>
      <c r="AV45" s="2">
        <v>0</v>
      </c>
      <c r="AW45" s="2">
        <v>1273.6600000000001</v>
      </c>
      <c r="AX45" s="2">
        <v>4984</v>
      </c>
      <c r="AY45" s="2">
        <v>0</v>
      </c>
      <c r="AZ45" s="2">
        <v>0</v>
      </c>
      <c r="BA45" s="2">
        <v>0</v>
      </c>
      <c r="BB45" s="2">
        <v>0</v>
      </c>
      <c r="BC45" s="45">
        <v>-0.3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7676.6</v>
      </c>
      <c r="BN45" s="2">
        <v>5022.5</v>
      </c>
      <c r="BO45" s="2">
        <v>0</v>
      </c>
      <c r="BP45" s="2">
        <v>0</v>
      </c>
      <c r="BQ45" s="2">
        <v>891.38</v>
      </c>
      <c r="BR45" s="2">
        <v>321.36</v>
      </c>
      <c r="BS45" s="2">
        <v>0</v>
      </c>
      <c r="BT45" s="2">
        <v>1678.7</v>
      </c>
      <c r="BU45" s="2">
        <v>0</v>
      </c>
      <c r="BV45" s="2">
        <v>0</v>
      </c>
      <c r="BW45" s="2">
        <v>0</v>
      </c>
      <c r="BX45" s="2">
        <v>2000.06</v>
      </c>
    </row>
    <row r="46" spans="1:76" x14ac:dyDescent="0.25">
      <c r="A46" s="4" t="s">
        <v>548</v>
      </c>
      <c r="B46" s="20" t="s">
        <v>549</v>
      </c>
      <c r="C46" s="2">
        <v>8123.1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564</v>
      </c>
      <c r="T46" s="2">
        <v>0</v>
      </c>
      <c r="U46" s="2">
        <v>352</v>
      </c>
      <c r="V46" s="2">
        <v>283.39999999999998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8894.2099999999991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697.32</v>
      </c>
      <c r="AP46" s="2">
        <v>0</v>
      </c>
      <c r="AQ46" s="2">
        <v>697.32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901.32</v>
      </c>
      <c r="AX46" s="2">
        <v>0</v>
      </c>
      <c r="AY46" s="2">
        <v>2692.58</v>
      </c>
      <c r="AZ46" s="2">
        <v>0</v>
      </c>
      <c r="BA46" s="2">
        <v>0</v>
      </c>
      <c r="BB46" s="2">
        <v>1578.54</v>
      </c>
      <c r="BC46" s="45">
        <v>-0.05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5869.71</v>
      </c>
      <c r="BN46" s="2">
        <v>3024.5</v>
      </c>
      <c r="BO46" s="2">
        <v>0</v>
      </c>
      <c r="BP46" s="2">
        <v>0</v>
      </c>
      <c r="BQ46" s="2">
        <v>709.34</v>
      </c>
      <c r="BR46" s="2">
        <v>193.62</v>
      </c>
      <c r="BS46" s="2">
        <v>0</v>
      </c>
      <c r="BT46" s="2">
        <v>1183.72</v>
      </c>
      <c r="BU46" s="2">
        <v>0</v>
      </c>
      <c r="BV46" s="2">
        <v>0</v>
      </c>
      <c r="BW46" s="2">
        <v>0</v>
      </c>
      <c r="BX46" s="2">
        <v>1377.34</v>
      </c>
    </row>
    <row r="47" spans="1:76" x14ac:dyDescent="0.25">
      <c r="A47" s="4" t="s">
        <v>74</v>
      </c>
      <c r="B47" s="20" t="s">
        <v>75</v>
      </c>
      <c r="C47" s="2">
        <v>11075.7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200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801</v>
      </c>
      <c r="T47" s="2">
        <v>0</v>
      </c>
      <c r="U47" s="2">
        <v>539</v>
      </c>
      <c r="V47" s="2">
        <v>283.39999999999998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12899.1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1343.58</v>
      </c>
      <c r="AP47" s="2">
        <v>0</v>
      </c>
      <c r="AQ47" s="2">
        <v>1343.58</v>
      </c>
      <c r="AR47" s="2">
        <v>0</v>
      </c>
      <c r="AS47" s="2">
        <v>0</v>
      </c>
      <c r="AT47" s="2">
        <v>111.5</v>
      </c>
      <c r="AU47" s="2">
        <v>0</v>
      </c>
      <c r="AV47" s="2">
        <v>0</v>
      </c>
      <c r="AW47" s="2">
        <v>1273.72</v>
      </c>
      <c r="AX47" s="2">
        <v>4000</v>
      </c>
      <c r="AY47" s="2">
        <v>0</v>
      </c>
      <c r="AZ47" s="2">
        <v>0</v>
      </c>
      <c r="BA47" s="2">
        <v>0</v>
      </c>
      <c r="BB47" s="2">
        <v>0</v>
      </c>
      <c r="BC47" s="45">
        <v>-0.2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6728.6</v>
      </c>
      <c r="BN47" s="2">
        <v>6170.5</v>
      </c>
      <c r="BO47" s="2">
        <v>0</v>
      </c>
      <c r="BP47" s="2">
        <v>0</v>
      </c>
      <c r="BQ47" s="2">
        <v>809.64</v>
      </c>
      <c r="BR47" s="2">
        <v>264</v>
      </c>
      <c r="BS47" s="2">
        <v>0</v>
      </c>
      <c r="BT47" s="2">
        <v>1456.44</v>
      </c>
      <c r="BU47" s="2">
        <v>0</v>
      </c>
      <c r="BV47" s="2">
        <v>0</v>
      </c>
      <c r="BW47" s="2">
        <v>0</v>
      </c>
      <c r="BX47" s="2">
        <v>1720.44</v>
      </c>
    </row>
    <row r="48" spans="1:76" x14ac:dyDescent="0.25">
      <c r="A48" s="4" t="s">
        <v>76</v>
      </c>
      <c r="B48" s="20" t="s">
        <v>77</v>
      </c>
      <c r="C48" s="2">
        <v>11075.7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200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801</v>
      </c>
      <c r="T48" s="2">
        <v>0</v>
      </c>
      <c r="U48" s="2">
        <v>539</v>
      </c>
      <c r="V48" s="2">
        <v>283.39999999999998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12899.1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1343.58</v>
      </c>
      <c r="AP48" s="2">
        <v>0</v>
      </c>
      <c r="AQ48" s="2">
        <v>1343.58</v>
      </c>
      <c r="AR48" s="2">
        <v>0</v>
      </c>
      <c r="AS48" s="2">
        <v>0</v>
      </c>
      <c r="AT48" s="2">
        <v>110.76</v>
      </c>
      <c r="AU48" s="2">
        <v>0</v>
      </c>
      <c r="AV48" s="2">
        <v>0</v>
      </c>
      <c r="AW48" s="2">
        <v>1273.72</v>
      </c>
      <c r="AX48" s="2">
        <v>4748</v>
      </c>
      <c r="AY48" s="2">
        <v>0</v>
      </c>
      <c r="AZ48" s="2">
        <v>0</v>
      </c>
      <c r="BA48" s="2">
        <v>0</v>
      </c>
      <c r="BB48" s="2">
        <v>0</v>
      </c>
      <c r="BC48" s="2">
        <v>0.1</v>
      </c>
      <c r="BD48" s="2">
        <v>0</v>
      </c>
      <c r="BE48" s="2">
        <v>0</v>
      </c>
      <c r="BF48" s="2">
        <v>0</v>
      </c>
      <c r="BG48" s="2">
        <v>0</v>
      </c>
      <c r="BH48" s="2">
        <v>1371.94</v>
      </c>
      <c r="BI48" s="2">
        <v>0</v>
      </c>
      <c r="BJ48" s="2">
        <v>0</v>
      </c>
      <c r="BK48" s="2">
        <v>0</v>
      </c>
      <c r="BL48" s="2">
        <v>0</v>
      </c>
      <c r="BM48" s="2">
        <v>8848.1</v>
      </c>
      <c r="BN48" s="2">
        <v>4051</v>
      </c>
      <c r="BO48" s="2">
        <v>0</v>
      </c>
      <c r="BP48" s="2">
        <v>0</v>
      </c>
      <c r="BQ48" s="2">
        <v>809.64</v>
      </c>
      <c r="BR48" s="2">
        <v>264</v>
      </c>
      <c r="BS48" s="2">
        <v>0</v>
      </c>
      <c r="BT48" s="2">
        <v>1456.44</v>
      </c>
      <c r="BU48" s="2">
        <v>0</v>
      </c>
      <c r="BV48" s="2">
        <v>0</v>
      </c>
      <c r="BW48" s="2">
        <v>0</v>
      </c>
      <c r="BX48" s="2">
        <v>1720.44</v>
      </c>
    </row>
    <row r="49" spans="1:76" x14ac:dyDescent="0.25">
      <c r="A49" s="4" t="s">
        <v>78</v>
      </c>
      <c r="B49" s="20" t="s">
        <v>79</v>
      </c>
      <c r="C49" s="2">
        <v>7838.1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564</v>
      </c>
      <c r="T49" s="2">
        <v>0</v>
      </c>
      <c r="U49" s="2">
        <v>352</v>
      </c>
      <c r="V49" s="2">
        <v>283.39999999999998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9037.5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712.9</v>
      </c>
      <c r="AP49" s="2">
        <v>0</v>
      </c>
      <c r="AQ49" s="2">
        <v>712.9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901.32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0.28000000000000003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1614.5</v>
      </c>
      <c r="BN49" s="2">
        <v>7423</v>
      </c>
      <c r="BO49" s="2">
        <v>0</v>
      </c>
      <c r="BP49" s="2">
        <v>0</v>
      </c>
      <c r="BQ49" s="2">
        <v>709.34</v>
      </c>
      <c r="BR49" s="2">
        <v>193.62</v>
      </c>
      <c r="BS49" s="2">
        <v>0</v>
      </c>
      <c r="BT49" s="2">
        <v>1183.72</v>
      </c>
      <c r="BU49" s="2">
        <v>0</v>
      </c>
      <c r="BV49" s="2">
        <v>0</v>
      </c>
      <c r="BW49" s="2">
        <v>0</v>
      </c>
      <c r="BX49" s="2">
        <v>1377.34</v>
      </c>
    </row>
    <row r="50" spans="1:76" x14ac:dyDescent="0.25">
      <c r="A50" s="4" t="s">
        <v>80</v>
      </c>
      <c r="B50" s="20" t="s">
        <v>81</v>
      </c>
      <c r="C50" s="2">
        <v>11075.7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801</v>
      </c>
      <c r="T50" s="2">
        <v>0</v>
      </c>
      <c r="U50" s="2">
        <v>539</v>
      </c>
      <c r="V50" s="2">
        <v>283.39999999999998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12699.1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1307.74</v>
      </c>
      <c r="AP50" s="2">
        <v>0</v>
      </c>
      <c r="AQ50" s="2">
        <v>1307.74</v>
      </c>
      <c r="AR50" s="2">
        <v>0</v>
      </c>
      <c r="AS50" s="2">
        <v>0</v>
      </c>
      <c r="AT50" s="2">
        <v>110.76</v>
      </c>
      <c r="AU50" s="2">
        <v>0</v>
      </c>
      <c r="AV50" s="2">
        <v>0</v>
      </c>
      <c r="AW50" s="2">
        <v>1273.7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45">
        <v>-0.1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2692.1</v>
      </c>
      <c r="BN50" s="2">
        <v>10007</v>
      </c>
      <c r="BO50" s="2">
        <v>0</v>
      </c>
      <c r="BP50" s="2">
        <v>0</v>
      </c>
      <c r="BQ50" s="2">
        <v>809.64</v>
      </c>
      <c r="BR50" s="2">
        <v>264</v>
      </c>
      <c r="BS50" s="2">
        <v>0</v>
      </c>
      <c r="BT50" s="2">
        <v>1456.44</v>
      </c>
      <c r="BU50" s="2">
        <v>0</v>
      </c>
      <c r="BV50" s="2">
        <v>0</v>
      </c>
      <c r="BW50" s="2">
        <v>0</v>
      </c>
      <c r="BX50" s="2">
        <v>1720.44</v>
      </c>
    </row>
    <row r="51" spans="1:76" x14ac:dyDescent="0.25">
      <c r="A51" s="4" t="s">
        <v>82</v>
      </c>
      <c r="B51" s="20" t="s">
        <v>83</v>
      </c>
      <c r="C51" s="2">
        <v>11075.7</v>
      </c>
      <c r="D51" s="2">
        <v>0</v>
      </c>
      <c r="E51" s="2">
        <v>263.70999999999998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200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801</v>
      </c>
      <c r="T51" s="2">
        <v>0</v>
      </c>
      <c r="U51" s="2">
        <v>539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12879.41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1342.42</v>
      </c>
      <c r="AP51" s="2">
        <v>0</v>
      </c>
      <c r="AQ51" s="2">
        <v>1342.42</v>
      </c>
      <c r="AR51" s="2">
        <v>0</v>
      </c>
      <c r="AS51" s="2">
        <v>0</v>
      </c>
      <c r="AT51" s="2">
        <v>110.76</v>
      </c>
      <c r="AU51" s="2">
        <v>0</v>
      </c>
      <c r="AV51" s="2">
        <v>0</v>
      </c>
      <c r="AW51" s="2">
        <v>1273.72</v>
      </c>
      <c r="AX51" s="2">
        <v>5538</v>
      </c>
      <c r="AY51" s="2">
        <v>0</v>
      </c>
      <c r="AZ51" s="2">
        <v>0</v>
      </c>
      <c r="BA51" s="2">
        <v>0</v>
      </c>
      <c r="BB51" s="2">
        <v>0</v>
      </c>
      <c r="BC51" s="2">
        <v>0.01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8264.91</v>
      </c>
      <c r="BN51" s="2">
        <v>4614.5</v>
      </c>
      <c r="BO51" s="2">
        <v>0</v>
      </c>
      <c r="BP51" s="2">
        <v>0</v>
      </c>
      <c r="BQ51" s="2">
        <v>885.14</v>
      </c>
      <c r="BR51" s="2">
        <v>316.98</v>
      </c>
      <c r="BS51" s="2">
        <v>0</v>
      </c>
      <c r="BT51" s="2">
        <v>1661.76</v>
      </c>
      <c r="BU51" s="2">
        <v>0</v>
      </c>
      <c r="BV51" s="2">
        <v>0</v>
      </c>
      <c r="BW51" s="2">
        <v>0</v>
      </c>
      <c r="BX51" s="2">
        <v>1978.74</v>
      </c>
    </row>
    <row r="52" spans="1:76" x14ac:dyDescent="0.25">
      <c r="A52" s="4" t="s">
        <v>84</v>
      </c>
      <c r="B52" s="20" t="s">
        <v>85</v>
      </c>
      <c r="C52" s="2">
        <v>11075.7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801</v>
      </c>
      <c r="T52" s="2">
        <v>0</v>
      </c>
      <c r="U52" s="2">
        <v>539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12415.7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1256.96</v>
      </c>
      <c r="AP52" s="2">
        <v>0</v>
      </c>
      <c r="AQ52" s="2">
        <v>1256.96</v>
      </c>
      <c r="AR52" s="2">
        <v>0</v>
      </c>
      <c r="AS52" s="2">
        <v>0</v>
      </c>
      <c r="AT52" s="2">
        <v>111.52</v>
      </c>
      <c r="AU52" s="2">
        <v>0</v>
      </c>
      <c r="AV52" s="2">
        <v>0</v>
      </c>
      <c r="AW52" s="2">
        <v>1273.7</v>
      </c>
      <c r="AX52" s="2">
        <v>0</v>
      </c>
      <c r="AY52" s="2">
        <v>0</v>
      </c>
      <c r="AZ52" s="2">
        <v>3744.44</v>
      </c>
      <c r="BA52" s="2">
        <v>0</v>
      </c>
      <c r="BB52" s="2">
        <v>0</v>
      </c>
      <c r="BC52" s="2">
        <v>0.08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6386.7</v>
      </c>
      <c r="BN52" s="2">
        <v>6029</v>
      </c>
      <c r="BO52" s="2">
        <v>0</v>
      </c>
      <c r="BP52" s="2">
        <v>0</v>
      </c>
      <c r="BQ52" s="2">
        <v>809.64</v>
      </c>
      <c r="BR52" s="2">
        <v>264</v>
      </c>
      <c r="BS52" s="2">
        <v>0</v>
      </c>
      <c r="BT52" s="2">
        <v>1456.44</v>
      </c>
      <c r="BU52" s="2">
        <v>0</v>
      </c>
      <c r="BV52" s="2">
        <v>0</v>
      </c>
      <c r="BW52" s="2">
        <v>0</v>
      </c>
      <c r="BX52" s="2">
        <v>1720.44</v>
      </c>
    </row>
    <row r="53" spans="1:76" x14ac:dyDescent="0.25">
      <c r="A53" s="4" t="s">
        <v>86</v>
      </c>
      <c r="B53" s="20" t="s">
        <v>87</v>
      </c>
      <c r="C53" s="2">
        <v>13155.9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926</v>
      </c>
      <c r="T53" s="2">
        <v>0</v>
      </c>
      <c r="U53" s="2">
        <v>630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14671.7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1711.67</v>
      </c>
      <c r="AP53" s="2">
        <v>0</v>
      </c>
      <c r="AQ53" s="2">
        <v>1711.67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1512.92</v>
      </c>
      <c r="AX53" s="2">
        <v>3134</v>
      </c>
      <c r="AY53" s="2">
        <v>0</v>
      </c>
      <c r="AZ53" s="2">
        <v>0</v>
      </c>
      <c r="BA53" s="2">
        <v>0</v>
      </c>
      <c r="BB53" s="2">
        <v>0</v>
      </c>
      <c r="BC53" s="2">
        <v>0.11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6358.7</v>
      </c>
      <c r="BN53" s="2">
        <v>8313</v>
      </c>
      <c r="BO53" s="2">
        <v>0</v>
      </c>
      <c r="BP53" s="2">
        <v>0</v>
      </c>
      <c r="BQ53" s="2">
        <v>880.3</v>
      </c>
      <c r="BR53" s="2">
        <v>313.58</v>
      </c>
      <c r="BS53" s="2">
        <v>0</v>
      </c>
      <c r="BT53" s="2">
        <v>1648.58</v>
      </c>
      <c r="BU53" s="2">
        <v>0</v>
      </c>
      <c r="BV53" s="2">
        <v>0</v>
      </c>
      <c r="BW53" s="2">
        <v>0</v>
      </c>
      <c r="BX53" s="2">
        <v>1962.16</v>
      </c>
    </row>
    <row r="54" spans="1:76" x14ac:dyDescent="0.25">
      <c r="A54" s="4" t="s">
        <v>88</v>
      </c>
      <c r="B54" s="20" t="s">
        <v>89</v>
      </c>
      <c r="C54" s="2">
        <v>11075.7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200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801</v>
      </c>
      <c r="T54" s="2">
        <v>0</v>
      </c>
      <c r="U54" s="2">
        <v>539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12615.7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1292.8</v>
      </c>
      <c r="AP54" s="2">
        <v>0</v>
      </c>
      <c r="AQ54" s="2">
        <v>1292.8</v>
      </c>
      <c r="AR54" s="2">
        <v>0</v>
      </c>
      <c r="AS54" s="2">
        <v>0</v>
      </c>
      <c r="AT54" s="2">
        <v>111.52</v>
      </c>
      <c r="AU54" s="2">
        <v>0</v>
      </c>
      <c r="AV54" s="2">
        <v>0</v>
      </c>
      <c r="AW54" s="2">
        <v>1273.7</v>
      </c>
      <c r="AX54" s="2">
        <v>1489.7</v>
      </c>
      <c r="AY54" s="2">
        <v>0</v>
      </c>
      <c r="AZ54" s="2">
        <v>0</v>
      </c>
      <c r="BA54" s="2">
        <v>0</v>
      </c>
      <c r="BB54" s="2">
        <v>0</v>
      </c>
      <c r="BC54" s="45">
        <v>-0.02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4167.7</v>
      </c>
      <c r="BN54" s="2">
        <v>8448</v>
      </c>
      <c r="BO54" s="2">
        <v>0</v>
      </c>
      <c r="BP54" s="2">
        <v>0</v>
      </c>
      <c r="BQ54" s="2">
        <v>880.94</v>
      </c>
      <c r="BR54" s="2">
        <v>314.04000000000002</v>
      </c>
      <c r="BS54" s="2">
        <v>0</v>
      </c>
      <c r="BT54" s="2">
        <v>1650.32</v>
      </c>
      <c r="BU54" s="2">
        <v>0</v>
      </c>
      <c r="BV54" s="2">
        <v>0</v>
      </c>
      <c r="BW54" s="2">
        <v>0</v>
      </c>
      <c r="BX54" s="2">
        <v>1964.36</v>
      </c>
    </row>
    <row r="55" spans="1:76" x14ac:dyDescent="0.25">
      <c r="A55" s="4" t="s">
        <v>90</v>
      </c>
      <c r="B55" s="20" t="s">
        <v>91</v>
      </c>
      <c r="C55" s="2">
        <v>11496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820</v>
      </c>
      <c r="T55" s="2">
        <v>0</v>
      </c>
      <c r="U55" s="2">
        <v>510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12789.81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1323.99</v>
      </c>
      <c r="AP55" s="2">
        <v>0</v>
      </c>
      <c r="AQ55" s="2">
        <v>1323.99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1322.04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0.28000000000000003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2646.31</v>
      </c>
      <c r="BN55" s="2">
        <v>10143.5</v>
      </c>
      <c r="BO55" s="2">
        <v>0</v>
      </c>
      <c r="BP55" s="2">
        <v>0</v>
      </c>
      <c r="BQ55" s="2">
        <v>884.16</v>
      </c>
      <c r="BR55" s="2">
        <v>316.3</v>
      </c>
      <c r="BS55" s="2">
        <v>0</v>
      </c>
      <c r="BT55" s="2">
        <v>1659.08</v>
      </c>
      <c r="BU55" s="2">
        <v>0</v>
      </c>
      <c r="BV55" s="2">
        <v>0</v>
      </c>
      <c r="BW55" s="2">
        <v>0</v>
      </c>
      <c r="BX55" s="2">
        <v>1975.38</v>
      </c>
    </row>
    <row r="56" spans="1:76" x14ac:dyDescent="0.25">
      <c r="A56" s="4" t="s">
        <v>92</v>
      </c>
      <c r="B56" s="20" t="s">
        <v>93</v>
      </c>
      <c r="C56" s="2">
        <v>12657.9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200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915</v>
      </c>
      <c r="T56" s="2">
        <v>0</v>
      </c>
      <c r="U56" s="2">
        <v>616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14388.9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1651.26</v>
      </c>
      <c r="AP56" s="2">
        <v>0</v>
      </c>
      <c r="AQ56" s="2">
        <v>1651.26</v>
      </c>
      <c r="AR56" s="2">
        <v>0</v>
      </c>
      <c r="AS56" s="2">
        <v>0</v>
      </c>
      <c r="AT56" s="2">
        <v>126.58</v>
      </c>
      <c r="AU56" s="2">
        <v>0</v>
      </c>
      <c r="AV56" s="2">
        <v>0</v>
      </c>
      <c r="AW56" s="2">
        <v>1455.66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45">
        <v>-0.1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3233.4</v>
      </c>
      <c r="BN56" s="2">
        <v>11155.5</v>
      </c>
      <c r="BO56" s="2">
        <v>0</v>
      </c>
      <c r="BP56" s="2">
        <v>0</v>
      </c>
      <c r="BQ56" s="2">
        <v>863.38</v>
      </c>
      <c r="BR56" s="2">
        <v>301.72000000000003</v>
      </c>
      <c r="BS56" s="2">
        <v>0</v>
      </c>
      <c r="BT56" s="2">
        <v>1602.58</v>
      </c>
      <c r="BU56" s="2">
        <v>0</v>
      </c>
      <c r="BV56" s="2">
        <v>0</v>
      </c>
      <c r="BW56" s="2">
        <v>0</v>
      </c>
      <c r="BX56" s="2">
        <v>1904.3</v>
      </c>
    </row>
    <row r="57" spans="1:76" x14ac:dyDescent="0.25">
      <c r="A57" s="4" t="s">
        <v>94</v>
      </c>
      <c r="B57" s="20" t="s">
        <v>95</v>
      </c>
      <c r="C57" s="2">
        <v>15333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400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1093</v>
      </c>
      <c r="T57" s="2">
        <v>0</v>
      </c>
      <c r="U57" s="2">
        <v>679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17505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2316.86</v>
      </c>
      <c r="AP57" s="2">
        <v>0</v>
      </c>
      <c r="AQ57" s="2">
        <v>2316.86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1763.3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0.34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4080.5</v>
      </c>
      <c r="BN57" s="2">
        <v>13424.5</v>
      </c>
      <c r="BO57" s="2">
        <v>0</v>
      </c>
      <c r="BP57" s="2">
        <v>0</v>
      </c>
      <c r="BQ57" s="2">
        <v>954.24</v>
      </c>
      <c r="BR57" s="2">
        <v>365.48</v>
      </c>
      <c r="BS57" s="2">
        <v>0</v>
      </c>
      <c r="BT57" s="2">
        <v>1849.66</v>
      </c>
      <c r="BU57" s="2">
        <v>0</v>
      </c>
      <c r="BV57" s="2">
        <v>0</v>
      </c>
      <c r="BW57" s="2">
        <v>0</v>
      </c>
      <c r="BX57" s="2">
        <v>2215.14</v>
      </c>
    </row>
    <row r="58" spans="1:76" x14ac:dyDescent="0.25">
      <c r="A58" s="4" t="s">
        <v>96</v>
      </c>
      <c r="B58" s="20" t="s">
        <v>97</v>
      </c>
      <c r="C58" s="2">
        <v>15333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1093</v>
      </c>
      <c r="T58" s="2">
        <v>0</v>
      </c>
      <c r="U58" s="2">
        <v>679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17105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2231.42</v>
      </c>
      <c r="AP58" s="2">
        <v>0</v>
      </c>
      <c r="AQ58" s="2">
        <v>2231.42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1763.3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45">
        <v>-0.22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3994.5</v>
      </c>
      <c r="BN58" s="2">
        <v>13110.5</v>
      </c>
      <c r="BO58" s="2">
        <v>0</v>
      </c>
      <c r="BP58" s="2">
        <v>0</v>
      </c>
      <c r="BQ58" s="2">
        <v>954.24</v>
      </c>
      <c r="BR58" s="2">
        <v>365.48</v>
      </c>
      <c r="BS58" s="2">
        <v>0</v>
      </c>
      <c r="BT58" s="2">
        <v>1849.66</v>
      </c>
      <c r="BU58" s="2">
        <v>0</v>
      </c>
      <c r="BV58" s="2">
        <v>0</v>
      </c>
      <c r="BW58" s="2">
        <v>0</v>
      </c>
      <c r="BX58" s="2">
        <v>2215.14</v>
      </c>
    </row>
    <row r="59" spans="1:76" x14ac:dyDescent="0.25">
      <c r="A59" s="11" t="s">
        <v>538</v>
      </c>
      <c r="B59" s="26"/>
      <c r="C59" s="26" t="s">
        <v>39</v>
      </c>
      <c r="D59" s="26" t="s">
        <v>39</v>
      </c>
      <c r="E59" s="26" t="s">
        <v>39</v>
      </c>
      <c r="F59" s="26" t="s">
        <v>39</v>
      </c>
      <c r="G59" s="26" t="s">
        <v>39</v>
      </c>
      <c r="H59" s="26" t="s">
        <v>39</v>
      </c>
      <c r="I59" s="26" t="s">
        <v>39</v>
      </c>
      <c r="J59" s="26" t="s">
        <v>39</v>
      </c>
      <c r="K59" s="26" t="s">
        <v>39</v>
      </c>
      <c r="L59" s="26" t="s">
        <v>39</v>
      </c>
      <c r="M59" s="26" t="s">
        <v>39</v>
      </c>
      <c r="N59" s="26" t="s">
        <v>39</v>
      </c>
      <c r="O59" s="26" t="s">
        <v>39</v>
      </c>
      <c r="P59" s="26" t="s">
        <v>39</v>
      </c>
      <c r="Q59" s="26" t="s">
        <v>39</v>
      </c>
      <c r="R59" s="26" t="s">
        <v>39</v>
      </c>
      <c r="S59" s="26" t="s">
        <v>39</v>
      </c>
      <c r="T59" s="26" t="s">
        <v>39</v>
      </c>
      <c r="U59" s="26" t="s">
        <v>39</v>
      </c>
      <c r="V59" s="26" t="s">
        <v>39</v>
      </c>
      <c r="W59" s="26" t="s">
        <v>39</v>
      </c>
      <c r="X59" s="26" t="s">
        <v>39</v>
      </c>
      <c r="Y59" s="26" t="s">
        <v>39</v>
      </c>
      <c r="Z59" s="26" t="s">
        <v>39</v>
      </c>
      <c r="AA59" s="26" t="s">
        <v>39</v>
      </c>
      <c r="AB59" s="26" t="s">
        <v>39</v>
      </c>
      <c r="AC59" s="26" t="s">
        <v>39</v>
      </c>
      <c r="AD59" s="26" t="s">
        <v>39</v>
      </c>
      <c r="AE59" s="26" t="s">
        <v>39</v>
      </c>
      <c r="AF59" s="26" t="s">
        <v>39</v>
      </c>
      <c r="AG59" s="26" t="s">
        <v>39</v>
      </c>
      <c r="AH59" s="26" t="s">
        <v>39</v>
      </c>
      <c r="AI59" s="26" t="s">
        <v>39</v>
      </c>
      <c r="AJ59" s="26" t="s">
        <v>39</v>
      </c>
      <c r="AK59" s="26" t="s">
        <v>39</v>
      </c>
      <c r="AL59" s="26" t="s">
        <v>39</v>
      </c>
      <c r="AM59" s="26" t="s">
        <v>39</v>
      </c>
      <c r="AN59" s="26" t="s">
        <v>39</v>
      </c>
      <c r="AO59" s="26" t="s">
        <v>39</v>
      </c>
      <c r="AP59" s="26" t="s">
        <v>39</v>
      </c>
      <c r="AQ59" s="26" t="s">
        <v>39</v>
      </c>
      <c r="AR59" s="26" t="s">
        <v>39</v>
      </c>
      <c r="AS59" s="26" t="s">
        <v>39</v>
      </c>
      <c r="AT59" s="26" t="s">
        <v>39</v>
      </c>
      <c r="AU59" s="26" t="s">
        <v>39</v>
      </c>
      <c r="AV59" s="26" t="s">
        <v>39</v>
      </c>
      <c r="AW59" s="26" t="s">
        <v>39</v>
      </c>
      <c r="AX59" s="26" t="s">
        <v>39</v>
      </c>
      <c r="AY59" s="26" t="s">
        <v>39</v>
      </c>
      <c r="AZ59" s="26" t="s">
        <v>39</v>
      </c>
      <c r="BA59" s="26" t="s">
        <v>39</v>
      </c>
      <c r="BB59" s="26" t="s">
        <v>39</v>
      </c>
      <c r="BC59" s="26" t="s">
        <v>39</v>
      </c>
      <c r="BD59" s="26" t="s">
        <v>39</v>
      </c>
      <c r="BE59" s="26" t="s">
        <v>39</v>
      </c>
      <c r="BF59" s="26" t="s">
        <v>39</v>
      </c>
      <c r="BG59" s="26" t="s">
        <v>39</v>
      </c>
      <c r="BH59" s="26" t="s">
        <v>39</v>
      </c>
      <c r="BI59" s="26" t="s">
        <v>39</v>
      </c>
      <c r="BJ59" s="26" t="s">
        <v>39</v>
      </c>
      <c r="BK59" s="26" t="s">
        <v>39</v>
      </c>
      <c r="BL59" s="26" t="s">
        <v>39</v>
      </c>
      <c r="BM59" s="26" t="s">
        <v>39</v>
      </c>
      <c r="BN59" s="26" t="s">
        <v>39</v>
      </c>
      <c r="BO59" s="26" t="s">
        <v>39</v>
      </c>
      <c r="BP59" s="26" t="s">
        <v>39</v>
      </c>
      <c r="BQ59" s="26" t="s">
        <v>39</v>
      </c>
      <c r="BR59" s="26" t="s">
        <v>39</v>
      </c>
      <c r="BS59" s="26" t="s">
        <v>39</v>
      </c>
      <c r="BT59" s="26" t="s">
        <v>39</v>
      </c>
      <c r="BU59" s="26" t="s">
        <v>39</v>
      </c>
      <c r="BV59" s="26" t="s">
        <v>39</v>
      </c>
      <c r="BW59" s="26" t="s">
        <v>39</v>
      </c>
      <c r="BX59" s="26" t="s">
        <v>39</v>
      </c>
    </row>
    <row r="60" spans="1:76" x14ac:dyDescent="0.25">
      <c r="A60" s="4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</row>
    <row r="61" spans="1:76" x14ac:dyDescent="0.25">
      <c r="A61" s="10" t="s">
        <v>100</v>
      </c>
      <c r="B61" s="20"/>
      <c r="C61" s="20"/>
      <c r="D61" s="2">
        <v>0</v>
      </c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</row>
    <row r="62" spans="1:76" x14ac:dyDescent="0.25">
      <c r="A62" s="4" t="s">
        <v>103</v>
      </c>
      <c r="B62" s="20" t="s">
        <v>104</v>
      </c>
      <c r="C62" s="2">
        <v>15276.9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400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1130</v>
      </c>
      <c r="T62" s="2">
        <v>0</v>
      </c>
      <c r="U62" s="2">
        <v>770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17576.900000000001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2332.2199999999998</v>
      </c>
      <c r="AP62" s="2">
        <v>0</v>
      </c>
      <c r="AQ62" s="2">
        <v>2332.2199999999998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1756.84</v>
      </c>
      <c r="AX62" s="2">
        <v>7340</v>
      </c>
      <c r="AY62" s="2">
        <v>0</v>
      </c>
      <c r="AZ62" s="2">
        <v>0</v>
      </c>
      <c r="BA62" s="2">
        <v>0</v>
      </c>
      <c r="BB62" s="2">
        <v>0</v>
      </c>
      <c r="BC62" s="45">
        <v>-0.16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11428.9</v>
      </c>
      <c r="BN62" s="2">
        <v>6148</v>
      </c>
      <c r="BO62" s="2">
        <v>0</v>
      </c>
      <c r="BP62" s="2">
        <v>0</v>
      </c>
      <c r="BQ62" s="2">
        <v>952.34</v>
      </c>
      <c r="BR62" s="2">
        <v>364.14</v>
      </c>
      <c r="BS62" s="2">
        <v>0</v>
      </c>
      <c r="BT62" s="2">
        <v>1844.48</v>
      </c>
      <c r="BU62" s="2">
        <v>0</v>
      </c>
      <c r="BV62" s="2">
        <v>0</v>
      </c>
      <c r="BW62" s="2">
        <v>0</v>
      </c>
      <c r="BX62" s="2">
        <v>2208.62</v>
      </c>
    </row>
    <row r="63" spans="1:76" x14ac:dyDescent="0.25">
      <c r="A63" s="4" t="s">
        <v>105</v>
      </c>
      <c r="B63" s="20" t="s">
        <v>106</v>
      </c>
      <c r="C63" s="2">
        <v>11499</v>
      </c>
      <c r="D63" s="2">
        <v>0</v>
      </c>
      <c r="E63" s="2">
        <v>1597.08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820</v>
      </c>
      <c r="T63" s="2">
        <v>0</v>
      </c>
      <c r="U63" s="2">
        <v>510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14369.65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1564.79</v>
      </c>
      <c r="AP63" s="2">
        <v>0</v>
      </c>
      <c r="AQ63" s="2">
        <v>1564.79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1322.38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45">
        <v>-0.02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2887.15</v>
      </c>
      <c r="BN63" s="2">
        <v>11482.5</v>
      </c>
      <c r="BO63" s="2">
        <v>0</v>
      </c>
      <c r="BP63" s="2">
        <v>0</v>
      </c>
      <c r="BQ63" s="2">
        <v>881.42</v>
      </c>
      <c r="BR63" s="2">
        <v>314.38</v>
      </c>
      <c r="BS63" s="2">
        <v>0</v>
      </c>
      <c r="BT63" s="2">
        <v>1651.64</v>
      </c>
      <c r="BU63" s="2">
        <v>0</v>
      </c>
      <c r="BV63" s="2">
        <v>0</v>
      </c>
      <c r="BW63" s="2">
        <v>0</v>
      </c>
      <c r="BX63" s="2">
        <v>1966.02</v>
      </c>
    </row>
    <row r="64" spans="1:76" x14ac:dyDescent="0.25">
      <c r="A64" s="4" t="s">
        <v>107</v>
      </c>
      <c r="B64" s="20" t="s">
        <v>108</v>
      </c>
      <c r="C64" s="2">
        <v>16246.2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200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1128</v>
      </c>
      <c r="T64" s="2">
        <v>0</v>
      </c>
      <c r="U64" s="2">
        <v>703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18277.2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2481.8000000000002</v>
      </c>
      <c r="AP64" s="2">
        <v>0</v>
      </c>
      <c r="AQ64" s="2">
        <v>2481.8000000000002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1868.32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0.28000000000000003</v>
      </c>
      <c r="BD64" s="2">
        <v>0</v>
      </c>
      <c r="BE64" s="2">
        <v>0</v>
      </c>
      <c r="BF64" s="2">
        <v>0</v>
      </c>
      <c r="BG64" s="2">
        <v>0</v>
      </c>
      <c r="BH64" s="2">
        <v>1553.8</v>
      </c>
      <c r="BI64" s="2">
        <v>0</v>
      </c>
      <c r="BJ64" s="2">
        <v>0</v>
      </c>
      <c r="BK64" s="2">
        <v>0</v>
      </c>
      <c r="BL64" s="2">
        <v>0</v>
      </c>
      <c r="BM64" s="2">
        <v>5904.2</v>
      </c>
      <c r="BN64" s="2">
        <v>12373</v>
      </c>
      <c r="BO64" s="2">
        <v>0</v>
      </c>
      <c r="BP64" s="2">
        <v>0</v>
      </c>
      <c r="BQ64" s="2">
        <v>1019.4</v>
      </c>
      <c r="BR64" s="2">
        <v>411.2</v>
      </c>
      <c r="BS64" s="2">
        <v>0</v>
      </c>
      <c r="BT64" s="2">
        <v>2026.82</v>
      </c>
      <c r="BU64" s="2">
        <v>0</v>
      </c>
      <c r="BV64" s="2">
        <v>0</v>
      </c>
      <c r="BW64" s="2">
        <v>0</v>
      </c>
      <c r="BX64" s="2">
        <v>2438.02</v>
      </c>
    </row>
    <row r="65" spans="1:76" x14ac:dyDescent="0.25">
      <c r="A65" s="4" t="s">
        <v>109</v>
      </c>
      <c r="B65" s="20" t="s">
        <v>110</v>
      </c>
      <c r="C65" s="2">
        <v>14286.9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957</v>
      </c>
      <c r="T65" s="2">
        <v>0</v>
      </c>
      <c r="U65" s="2">
        <v>881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16099.1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2016.57</v>
      </c>
      <c r="AP65" s="2">
        <v>0</v>
      </c>
      <c r="AQ65" s="2">
        <v>2016.57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1643</v>
      </c>
      <c r="AX65" s="2">
        <v>2722</v>
      </c>
      <c r="AY65" s="2">
        <v>0</v>
      </c>
      <c r="AZ65" s="2">
        <v>0</v>
      </c>
      <c r="BA65" s="2">
        <v>0</v>
      </c>
      <c r="BB65" s="2">
        <v>0</v>
      </c>
      <c r="BC65" s="45">
        <v>-0.21</v>
      </c>
      <c r="BD65" s="2">
        <v>0</v>
      </c>
      <c r="BE65" s="2">
        <v>0</v>
      </c>
      <c r="BF65" s="2">
        <v>0</v>
      </c>
      <c r="BG65" s="2">
        <v>0</v>
      </c>
      <c r="BH65" s="2">
        <v>2230.2399999999998</v>
      </c>
      <c r="BI65" s="2">
        <v>0</v>
      </c>
      <c r="BJ65" s="2">
        <v>0</v>
      </c>
      <c r="BK65" s="2">
        <v>0</v>
      </c>
      <c r="BL65" s="2">
        <v>0</v>
      </c>
      <c r="BM65" s="2">
        <v>8611.6</v>
      </c>
      <c r="BN65" s="2">
        <v>7487.5</v>
      </c>
      <c r="BO65" s="2">
        <v>0</v>
      </c>
      <c r="BP65" s="2">
        <v>0</v>
      </c>
      <c r="BQ65" s="2">
        <v>918.7</v>
      </c>
      <c r="BR65" s="2">
        <v>340.54</v>
      </c>
      <c r="BS65" s="2">
        <v>0</v>
      </c>
      <c r="BT65" s="2">
        <v>1753.04</v>
      </c>
      <c r="BU65" s="2">
        <v>0</v>
      </c>
      <c r="BV65" s="2">
        <v>0</v>
      </c>
      <c r="BW65" s="2">
        <v>0</v>
      </c>
      <c r="BX65" s="2">
        <v>2093.58</v>
      </c>
    </row>
    <row r="66" spans="1:76" x14ac:dyDescent="0.25">
      <c r="A66" s="4" t="s">
        <v>558</v>
      </c>
      <c r="B66" s="20" t="s">
        <v>559</v>
      </c>
      <c r="C66" s="2">
        <v>27627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32231.5</v>
      </c>
      <c r="Q66" s="2">
        <v>8057.87</v>
      </c>
      <c r="R66" s="2">
        <v>11227.41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51516.78</v>
      </c>
      <c r="AH66" s="2">
        <v>7.38</v>
      </c>
      <c r="AI66" s="2">
        <v>13.28</v>
      </c>
      <c r="AJ66" s="2">
        <v>11.09</v>
      </c>
      <c r="AK66" s="2">
        <v>0</v>
      </c>
      <c r="AL66" s="2">
        <v>0</v>
      </c>
      <c r="AM66" s="2">
        <v>0</v>
      </c>
      <c r="AN66" s="2">
        <v>0</v>
      </c>
      <c r="AO66" s="2">
        <v>7310.63</v>
      </c>
      <c r="AP66" s="2">
        <v>0</v>
      </c>
      <c r="AQ66" s="2">
        <v>7310.63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0.15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7310.78</v>
      </c>
      <c r="BN66" s="2">
        <v>44206</v>
      </c>
      <c r="BO66" s="2">
        <v>20.66</v>
      </c>
      <c r="BP66" s="2">
        <v>37.18</v>
      </c>
      <c r="BQ66" s="2">
        <v>48.09</v>
      </c>
      <c r="BR66" s="2">
        <v>23.61</v>
      </c>
      <c r="BS66" s="2">
        <v>0</v>
      </c>
      <c r="BT66" s="2">
        <v>105.93</v>
      </c>
      <c r="BU66" s="2">
        <v>59.02</v>
      </c>
      <c r="BV66" s="2">
        <v>11.8</v>
      </c>
      <c r="BW66" s="2">
        <v>0</v>
      </c>
      <c r="BX66" s="2">
        <v>200.36</v>
      </c>
    </row>
    <row r="67" spans="1:76" x14ac:dyDescent="0.25">
      <c r="A67" s="4" t="s">
        <v>111</v>
      </c>
      <c r="B67" s="20" t="s">
        <v>112</v>
      </c>
      <c r="C67" s="2">
        <v>14286.9</v>
      </c>
      <c r="D67" s="2">
        <v>0</v>
      </c>
      <c r="E67" s="2">
        <v>1666.81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400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957</v>
      </c>
      <c r="T67" s="2">
        <v>0</v>
      </c>
      <c r="U67" s="2">
        <v>881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18191.71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2309.7399999999998</v>
      </c>
      <c r="AP67" s="2">
        <v>0</v>
      </c>
      <c r="AQ67" s="2">
        <v>2309.7399999999998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1645.56</v>
      </c>
      <c r="AX67" s="2">
        <v>1135.52</v>
      </c>
      <c r="AY67" s="2">
        <v>0</v>
      </c>
      <c r="AZ67" s="2">
        <v>2551.92</v>
      </c>
      <c r="BA67" s="2">
        <v>0</v>
      </c>
      <c r="BB67" s="2">
        <v>0</v>
      </c>
      <c r="BC67" s="45">
        <v>-0.01</v>
      </c>
      <c r="BD67" s="2">
        <v>0</v>
      </c>
      <c r="BE67" s="2">
        <v>0</v>
      </c>
      <c r="BF67" s="2">
        <v>0</v>
      </c>
      <c r="BG67" s="2">
        <v>0</v>
      </c>
      <c r="BH67" s="2">
        <v>1889.98</v>
      </c>
      <c r="BI67" s="2">
        <v>0</v>
      </c>
      <c r="BJ67" s="2">
        <v>0</v>
      </c>
      <c r="BK67" s="2">
        <v>0</v>
      </c>
      <c r="BL67" s="2">
        <v>0</v>
      </c>
      <c r="BM67" s="2">
        <v>9532.7099999999991</v>
      </c>
      <c r="BN67" s="2">
        <v>8659</v>
      </c>
      <c r="BO67" s="2">
        <v>0</v>
      </c>
      <c r="BP67" s="2">
        <v>0</v>
      </c>
      <c r="BQ67" s="2">
        <v>999.5</v>
      </c>
      <c r="BR67" s="2">
        <v>397.24</v>
      </c>
      <c r="BS67" s="2">
        <v>0</v>
      </c>
      <c r="BT67" s="2">
        <v>1972.72</v>
      </c>
      <c r="BU67" s="2">
        <v>0</v>
      </c>
      <c r="BV67" s="2">
        <v>0</v>
      </c>
      <c r="BW67" s="2">
        <v>0</v>
      </c>
      <c r="BX67" s="2">
        <v>2369.96</v>
      </c>
    </row>
    <row r="68" spans="1:76" x14ac:dyDescent="0.25">
      <c r="A68" s="4" t="s">
        <v>29</v>
      </c>
      <c r="B68" s="20" t="s">
        <v>30</v>
      </c>
      <c r="C68" s="2">
        <v>11279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802</v>
      </c>
      <c r="T68" s="2">
        <v>0</v>
      </c>
      <c r="U68" s="2">
        <v>482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12498.98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1271.8800000000001</v>
      </c>
      <c r="AP68" s="2">
        <v>0</v>
      </c>
      <c r="AQ68" s="2">
        <v>1271.8800000000001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1297.2</v>
      </c>
      <c r="AX68" s="2">
        <v>1112</v>
      </c>
      <c r="AY68" s="2">
        <v>0</v>
      </c>
      <c r="AZ68" s="2">
        <v>0</v>
      </c>
      <c r="BA68" s="2">
        <v>0</v>
      </c>
      <c r="BB68" s="2">
        <v>0</v>
      </c>
      <c r="BC68" s="45">
        <v>-0.1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3680.98</v>
      </c>
      <c r="BN68" s="2">
        <v>8818</v>
      </c>
      <c r="BO68" s="2">
        <v>0</v>
      </c>
      <c r="BP68" s="2">
        <v>0</v>
      </c>
      <c r="BQ68" s="2">
        <v>816.58</v>
      </c>
      <c r="BR68" s="2">
        <v>268.88</v>
      </c>
      <c r="BS68" s="2">
        <v>0</v>
      </c>
      <c r="BT68" s="2">
        <v>1475.32</v>
      </c>
      <c r="BU68" s="2">
        <v>0</v>
      </c>
      <c r="BV68" s="2">
        <v>0</v>
      </c>
      <c r="BW68" s="2">
        <v>0</v>
      </c>
      <c r="BX68" s="2">
        <v>1744.2</v>
      </c>
    </row>
    <row r="69" spans="1:76" x14ac:dyDescent="0.25">
      <c r="A69" s="4" t="s">
        <v>496</v>
      </c>
      <c r="B69" s="20" t="s">
        <v>497</v>
      </c>
      <c r="C69" s="2">
        <v>10954.2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200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784</v>
      </c>
      <c r="T69" s="2">
        <v>0</v>
      </c>
      <c r="U69" s="2">
        <v>482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12420.2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1257.76</v>
      </c>
      <c r="AP69" s="2">
        <v>0</v>
      </c>
      <c r="AQ69" s="2">
        <v>1257.76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1259.74</v>
      </c>
      <c r="AX69" s="2">
        <v>1274</v>
      </c>
      <c r="AY69" s="2">
        <v>0</v>
      </c>
      <c r="AZ69" s="2">
        <v>0</v>
      </c>
      <c r="BA69" s="2">
        <v>0</v>
      </c>
      <c r="BB69" s="2">
        <v>0</v>
      </c>
      <c r="BC69" s="45">
        <v>-0.3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3791.2</v>
      </c>
      <c r="BN69" s="2">
        <v>8629</v>
      </c>
      <c r="BO69" s="2">
        <v>0</v>
      </c>
      <c r="BP69" s="2">
        <v>0</v>
      </c>
      <c r="BQ69" s="2">
        <v>805.5</v>
      </c>
      <c r="BR69" s="2">
        <v>261.10000000000002</v>
      </c>
      <c r="BS69" s="2">
        <v>0</v>
      </c>
      <c r="BT69" s="2">
        <v>1445.2</v>
      </c>
      <c r="BU69" s="2">
        <v>0</v>
      </c>
      <c r="BV69" s="2">
        <v>0</v>
      </c>
      <c r="BW69" s="2">
        <v>0</v>
      </c>
      <c r="BX69" s="2">
        <v>1706.3</v>
      </c>
    </row>
    <row r="70" spans="1:76" x14ac:dyDescent="0.25">
      <c r="A70" s="4" t="s">
        <v>113</v>
      </c>
      <c r="B70" s="20" t="s">
        <v>114</v>
      </c>
      <c r="C70" s="2">
        <v>11668.8</v>
      </c>
      <c r="D70" s="2">
        <v>0</v>
      </c>
      <c r="E70" s="2">
        <v>243.1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941</v>
      </c>
      <c r="T70" s="2">
        <v>0</v>
      </c>
      <c r="U70" s="2">
        <v>645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13497.9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1460.95</v>
      </c>
      <c r="AP70" s="2">
        <v>0</v>
      </c>
      <c r="AQ70" s="2">
        <v>1460.95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1341.92</v>
      </c>
      <c r="AX70" s="2">
        <v>1668</v>
      </c>
      <c r="AY70" s="2">
        <v>0</v>
      </c>
      <c r="AZ70" s="2">
        <v>0</v>
      </c>
      <c r="BA70" s="2">
        <v>0</v>
      </c>
      <c r="BB70" s="2">
        <v>0</v>
      </c>
      <c r="BC70" s="2">
        <v>0.03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4470.8999999999996</v>
      </c>
      <c r="BN70" s="2">
        <v>9027</v>
      </c>
      <c r="BO70" s="2">
        <v>0</v>
      </c>
      <c r="BP70" s="2">
        <v>0</v>
      </c>
      <c r="BQ70" s="2">
        <v>829.76</v>
      </c>
      <c r="BR70" s="2">
        <v>278.14</v>
      </c>
      <c r="BS70" s="2">
        <v>0</v>
      </c>
      <c r="BT70" s="2">
        <v>1511.18</v>
      </c>
      <c r="BU70" s="2">
        <v>0</v>
      </c>
      <c r="BV70" s="2">
        <v>0</v>
      </c>
      <c r="BW70" s="2">
        <v>0</v>
      </c>
      <c r="BX70" s="2">
        <v>1789.32</v>
      </c>
    </row>
    <row r="71" spans="1:76" x14ac:dyDescent="0.25">
      <c r="A71" s="4" t="s">
        <v>506</v>
      </c>
      <c r="B71" s="20" t="s">
        <v>507</v>
      </c>
      <c r="C71" s="2">
        <v>10953.9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784</v>
      </c>
      <c r="T71" s="2">
        <v>0</v>
      </c>
      <c r="U71" s="2">
        <v>499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12164.63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1211.97</v>
      </c>
      <c r="AP71" s="2">
        <v>0</v>
      </c>
      <c r="AQ71" s="2">
        <v>1232.3599999999999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1257.76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0.01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2490.13</v>
      </c>
      <c r="BN71" s="2">
        <v>9674.5</v>
      </c>
      <c r="BO71" s="2">
        <v>0</v>
      </c>
      <c r="BP71" s="2">
        <v>0</v>
      </c>
      <c r="BQ71" s="2">
        <v>805.5</v>
      </c>
      <c r="BR71" s="2">
        <v>261.10000000000002</v>
      </c>
      <c r="BS71" s="2">
        <v>0</v>
      </c>
      <c r="BT71" s="2">
        <v>1445.18</v>
      </c>
      <c r="BU71" s="2">
        <v>0</v>
      </c>
      <c r="BV71" s="2">
        <v>0</v>
      </c>
      <c r="BW71" s="2">
        <v>0</v>
      </c>
      <c r="BX71" s="2">
        <v>1706.28</v>
      </c>
    </row>
    <row r="72" spans="1:76" x14ac:dyDescent="0.25">
      <c r="A72" s="11" t="s">
        <v>538</v>
      </c>
      <c r="B72" s="26"/>
      <c r="C72" s="26" t="s">
        <v>39</v>
      </c>
      <c r="D72" s="26" t="s">
        <v>39</v>
      </c>
      <c r="E72" s="26" t="s">
        <v>39</v>
      </c>
      <c r="F72" s="26" t="s">
        <v>39</v>
      </c>
      <c r="G72" s="26" t="s">
        <v>39</v>
      </c>
      <c r="H72" s="26" t="s">
        <v>39</v>
      </c>
      <c r="I72" s="26" t="s">
        <v>39</v>
      </c>
      <c r="J72" s="26" t="s">
        <v>39</v>
      </c>
      <c r="K72" s="26" t="s">
        <v>39</v>
      </c>
      <c r="L72" s="26" t="s">
        <v>39</v>
      </c>
      <c r="M72" s="26" t="s">
        <v>39</v>
      </c>
      <c r="N72" s="26" t="s">
        <v>39</v>
      </c>
      <c r="O72" s="26" t="s">
        <v>39</v>
      </c>
      <c r="P72" s="26" t="s">
        <v>39</v>
      </c>
      <c r="Q72" s="26" t="s">
        <v>39</v>
      </c>
      <c r="R72" s="26" t="s">
        <v>39</v>
      </c>
      <c r="S72" s="26" t="s">
        <v>39</v>
      </c>
      <c r="T72" s="26" t="s">
        <v>39</v>
      </c>
      <c r="U72" s="26" t="s">
        <v>39</v>
      </c>
      <c r="V72" s="26" t="s">
        <v>39</v>
      </c>
      <c r="W72" s="26" t="s">
        <v>39</v>
      </c>
      <c r="X72" s="26" t="s">
        <v>39</v>
      </c>
      <c r="Y72" s="26" t="s">
        <v>39</v>
      </c>
      <c r="Z72" s="26" t="s">
        <v>39</v>
      </c>
      <c r="AA72" s="26" t="s">
        <v>39</v>
      </c>
      <c r="AB72" s="26" t="s">
        <v>39</v>
      </c>
      <c r="AC72" s="26" t="s">
        <v>39</v>
      </c>
      <c r="AD72" s="26" t="s">
        <v>39</v>
      </c>
      <c r="AE72" s="26" t="s">
        <v>39</v>
      </c>
      <c r="AF72" s="26" t="s">
        <v>39</v>
      </c>
      <c r="AG72" s="26" t="s">
        <v>39</v>
      </c>
      <c r="AH72" s="26" t="s">
        <v>39</v>
      </c>
      <c r="AI72" s="26" t="s">
        <v>39</v>
      </c>
      <c r="AJ72" s="26" t="s">
        <v>39</v>
      </c>
      <c r="AK72" s="26" t="s">
        <v>39</v>
      </c>
      <c r="AL72" s="26" t="s">
        <v>39</v>
      </c>
      <c r="AM72" s="26" t="s">
        <v>39</v>
      </c>
      <c r="AN72" s="26" t="s">
        <v>39</v>
      </c>
      <c r="AO72" s="26" t="s">
        <v>39</v>
      </c>
      <c r="AP72" s="26" t="s">
        <v>39</v>
      </c>
      <c r="AQ72" s="26" t="s">
        <v>39</v>
      </c>
      <c r="AR72" s="26" t="s">
        <v>39</v>
      </c>
      <c r="AS72" s="26" t="s">
        <v>39</v>
      </c>
      <c r="AT72" s="26" t="s">
        <v>39</v>
      </c>
      <c r="AU72" s="26" t="s">
        <v>39</v>
      </c>
      <c r="AV72" s="26" t="s">
        <v>39</v>
      </c>
      <c r="AW72" s="26" t="s">
        <v>39</v>
      </c>
      <c r="AX72" s="26" t="s">
        <v>39</v>
      </c>
      <c r="AY72" s="26" t="s">
        <v>39</v>
      </c>
      <c r="AZ72" s="26" t="s">
        <v>39</v>
      </c>
      <c r="BA72" s="26" t="s">
        <v>39</v>
      </c>
      <c r="BB72" s="26" t="s">
        <v>39</v>
      </c>
      <c r="BC72" s="26" t="s">
        <v>39</v>
      </c>
      <c r="BD72" s="26" t="s">
        <v>39</v>
      </c>
      <c r="BE72" s="26" t="s">
        <v>39</v>
      </c>
      <c r="BF72" s="26" t="s">
        <v>39</v>
      </c>
      <c r="BG72" s="26" t="s">
        <v>39</v>
      </c>
      <c r="BH72" s="26" t="s">
        <v>39</v>
      </c>
      <c r="BI72" s="26" t="s">
        <v>39</v>
      </c>
      <c r="BJ72" s="26" t="s">
        <v>39</v>
      </c>
      <c r="BK72" s="26" t="s">
        <v>39</v>
      </c>
      <c r="BL72" s="26" t="s">
        <v>39</v>
      </c>
      <c r="BM72" s="26" t="s">
        <v>39</v>
      </c>
      <c r="BN72" s="26" t="s">
        <v>39</v>
      </c>
      <c r="BO72" s="26" t="s">
        <v>39</v>
      </c>
      <c r="BP72" s="26" t="s">
        <v>39</v>
      </c>
      <c r="BQ72" s="26" t="s">
        <v>39</v>
      </c>
      <c r="BR72" s="26" t="s">
        <v>39</v>
      </c>
      <c r="BS72" s="26" t="s">
        <v>39</v>
      </c>
      <c r="BT72" s="26" t="s">
        <v>39</v>
      </c>
      <c r="BU72" s="26" t="s">
        <v>39</v>
      </c>
      <c r="BV72" s="26" t="s">
        <v>39</v>
      </c>
      <c r="BW72" s="26" t="s">
        <v>39</v>
      </c>
      <c r="BX72" s="26" t="s">
        <v>39</v>
      </c>
    </row>
    <row r="73" spans="1:76" x14ac:dyDescent="0.25">
      <c r="A73" s="4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</row>
    <row r="74" spans="1:76" x14ac:dyDescent="0.25">
      <c r="A74" s="10" t="s">
        <v>125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</row>
    <row r="75" spans="1:76" x14ac:dyDescent="0.25">
      <c r="A75" s="4" t="s">
        <v>126</v>
      </c>
      <c r="B75" s="20" t="s">
        <v>127</v>
      </c>
      <c r="C75" s="2">
        <v>10953.9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400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784</v>
      </c>
      <c r="T75" s="2">
        <v>0</v>
      </c>
      <c r="U75" s="2">
        <v>499</v>
      </c>
      <c r="V75" s="2">
        <v>708.5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13345.4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1428.38</v>
      </c>
      <c r="AP75" s="2">
        <v>0</v>
      </c>
      <c r="AQ75" s="2">
        <v>1428.38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1259.7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45">
        <v>-0.18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2687.9</v>
      </c>
      <c r="BN75" s="2">
        <v>10657.5</v>
      </c>
      <c r="BO75" s="2">
        <v>0</v>
      </c>
      <c r="BP75" s="2">
        <v>0</v>
      </c>
      <c r="BQ75" s="2">
        <v>805.5</v>
      </c>
      <c r="BR75" s="2">
        <v>261.10000000000002</v>
      </c>
      <c r="BS75" s="2">
        <v>0</v>
      </c>
      <c r="BT75" s="2">
        <v>1445.18</v>
      </c>
      <c r="BU75" s="2">
        <v>0</v>
      </c>
      <c r="BV75" s="2">
        <v>0</v>
      </c>
      <c r="BW75" s="2">
        <v>0</v>
      </c>
      <c r="BX75" s="2">
        <v>1706.28</v>
      </c>
    </row>
    <row r="76" spans="1:76" x14ac:dyDescent="0.25">
      <c r="A76" s="4" t="s">
        <v>128</v>
      </c>
      <c r="B76" s="20" t="s">
        <v>129</v>
      </c>
      <c r="C76" s="2">
        <v>12185.1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200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784</v>
      </c>
      <c r="T76" s="2">
        <v>0</v>
      </c>
      <c r="U76" s="2">
        <v>499</v>
      </c>
      <c r="V76" s="2">
        <v>708.5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14376.6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1648.64</v>
      </c>
      <c r="AP76" s="2">
        <v>0</v>
      </c>
      <c r="AQ76" s="2">
        <v>1648.64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1401.3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0.16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3050.1</v>
      </c>
      <c r="BN76" s="2">
        <v>11326.5</v>
      </c>
      <c r="BO76" s="2">
        <v>0</v>
      </c>
      <c r="BP76" s="2">
        <v>0</v>
      </c>
      <c r="BQ76" s="2">
        <v>847.32</v>
      </c>
      <c r="BR76" s="2">
        <v>290.44</v>
      </c>
      <c r="BS76" s="2">
        <v>0</v>
      </c>
      <c r="BT76" s="2">
        <v>1558.9</v>
      </c>
      <c r="BU76" s="2">
        <v>0</v>
      </c>
      <c r="BV76" s="2">
        <v>0</v>
      </c>
      <c r="BW76" s="2">
        <v>0</v>
      </c>
      <c r="BX76" s="2">
        <v>1849.34</v>
      </c>
    </row>
    <row r="77" spans="1:76" x14ac:dyDescent="0.25">
      <c r="A77" s="4" t="s">
        <v>130</v>
      </c>
      <c r="B77" s="20" t="s">
        <v>131</v>
      </c>
      <c r="C77" s="2">
        <v>10953.9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200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784</v>
      </c>
      <c r="T77" s="2">
        <v>0</v>
      </c>
      <c r="U77" s="2">
        <v>499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12421.69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1258.03</v>
      </c>
      <c r="AP77" s="2">
        <v>0</v>
      </c>
      <c r="AQ77" s="2">
        <v>1258.03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1259.7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45">
        <v>-0.04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2517.69</v>
      </c>
      <c r="BN77" s="2">
        <v>9904</v>
      </c>
      <c r="BO77" s="2">
        <v>0</v>
      </c>
      <c r="BP77" s="2">
        <v>0</v>
      </c>
      <c r="BQ77" s="2">
        <v>863.28</v>
      </c>
      <c r="BR77" s="2">
        <v>301.66000000000003</v>
      </c>
      <c r="BS77" s="2">
        <v>0</v>
      </c>
      <c r="BT77" s="2">
        <v>1602.32</v>
      </c>
      <c r="BU77" s="2">
        <v>0</v>
      </c>
      <c r="BV77" s="2">
        <v>0</v>
      </c>
      <c r="BW77" s="2">
        <v>0</v>
      </c>
      <c r="BX77" s="2">
        <v>1903.98</v>
      </c>
    </row>
    <row r="78" spans="1:76" x14ac:dyDescent="0.25">
      <c r="A78" s="4" t="s">
        <v>132</v>
      </c>
      <c r="B78" s="20" t="s">
        <v>133</v>
      </c>
      <c r="C78" s="2">
        <v>10953.9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784</v>
      </c>
      <c r="T78" s="2">
        <v>0</v>
      </c>
      <c r="U78" s="2">
        <v>499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12190.24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1216.56</v>
      </c>
      <c r="AP78" s="2">
        <v>0</v>
      </c>
      <c r="AQ78" s="2">
        <v>1216.56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1259.7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45">
        <v>-0.02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2476.2399999999998</v>
      </c>
      <c r="BN78" s="2">
        <v>9714</v>
      </c>
      <c r="BO78" s="2">
        <v>0</v>
      </c>
      <c r="BP78" s="2">
        <v>0</v>
      </c>
      <c r="BQ78" s="2">
        <v>805.5</v>
      </c>
      <c r="BR78" s="2">
        <v>261.10000000000002</v>
      </c>
      <c r="BS78" s="2">
        <v>0</v>
      </c>
      <c r="BT78" s="2">
        <v>1445.18</v>
      </c>
      <c r="BU78" s="2">
        <v>0</v>
      </c>
      <c r="BV78" s="2">
        <v>0</v>
      </c>
      <c r="BW78" s="2">
        <v>0</v>
      </c>
      <c r="BX78" s="2">
        <v>1706.28</v>
      </c>
    </row>
    <row r="79" spans="1:76" x14ac:dyDescent="0.25">
      <c r="A79" s="4" t="s">
        <v>134</v>
      </c>
      <c r="B79" s="20" t="s">
        <v>135</v>
      </c>
      <c r="C79" s="2">
        <v>10953.9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784</v>
      </c>
      <c r="T79" s="2">
        <v>0</v>
      </c>
      <c r="U79" s="2">
        <v>499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12236.9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1224.92</v>
      </c>
      <c r="AP79" s="2">
        <v>0</v>
      </c>
      <c r="AQ79" s="2">
        <v>1224.92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1259.7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0.28000000000000003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2484.9</v>
      </c>
      <c r="BN79" s="2">
        <v>9752</v>
      </c>
      <c r="BO79" s="2">
        <v>0</v>
      </c>
      <c r="BP79" s="2">
        <v>0</v>
      </c>
      <c r="BQ79" s="2">
        <v>805.5</v>
      </c>
      <c r="BR79" s="2">
        <v>261.10000000000002</v>
      </c>
      <c r="BS79" s="2">
        <v>0</v>
      </c>
      <c r="BT79" s="2">
        <v>1445.18</v>
      </c>
      <c r="BU79" s="2">
        <v>0</v>
      </c>
      <c r="BV79" s="2">
        <v>0</v>
      </c>
      <c r="BW79" s="2">
        <v>0</v>
      </c>
      <c r="BX79" s="2">
        <v>1706.28</v>
      </c>
    </row>
    <row r="80" spans="1:76" x14ac:dyDescent="0.25">
      <c r="A80" s="11" t="s">
        <v>538</v>
      </c>
      <c r="B80" s="26"/>
      <c r="C80" s="26" t="s">
        <v>39</v>
      </c>
      <c r="D80" s="26" t="s">
        <v>39</v>
      </c>
      <c r="E80" s="26" t="s">
        <v>39</v>
      </c>
      <c r="F80" s="26" t="s">
        <v>39</v>
      </c>
      <c r="G80" s="26" t="s">
        <v>39</v>
      </c>
      <c r="H80" s="26" t="s">
        <v>39</v>
      </c>
      <c r="I80" s="26" t="s">
        <v>39</v>
      </c>
      <c r="J80" s="26" t="s">
        <v>39</v>
      </c>
      <c r="K80" s="26" t="s">
        <v>39</v>
      </c>
      <c r="L80" s="26" t="s">
        <v>39</v>
      </c>
      <c r="M80" s="26" t="s">
        <v>39</v>
      </c>
      <c r="N80" s="26" t="s">
        <v>39</v>
      </c>
      <c r="O80" s="26" t="s">
        <v>39</v>
      </c>
      <c r="P80" s="26" t="s">
        <v>39</v>
      </c>
      <c r="Q80" s="26" t="s">
        <v>39</v>
      </c>
      <c r="R80" s="26" t="s">
        <v>39</v>
      </c>
      <c r="S80" s="26" t="s">
        <v>39</v>
      </c>
      <c r="T80" s="26" t="s">
        <v>39</v>
      </c>
      <c r="U80" s="26" t="s">
        <v>39</v>
      </c>
      <c r="V80" s="26" t="s">
        <v>39</v>
      </c>
      <c r="W80" s="26" t="s">
        <v>39</v>
      </c>
      <c r="X80" s="26" t="s">
        <v>39</v>
      </c>
      <c r="Y80" s="26" t="s">
        <v>39</v>
      </c>
      <c r="Z80" s="26" t="s">
        <v>39</v>
      </c>
      <c r="AA80" s="26" t="s">
        <v>39</v>
      </c>
      <c r="AB80" s="26" t="s">
        <v>39</v>
      </c>
      <c r="AC80" s="26" t="s">
        <v>39</v>
      </c>
      <c r="AD80" s="26" t="s">
        <v>39</v>
      </c>
      <c r="AE80" s="26" t="s">
        <v>39</v>
      </c>
      <c r="AF80" s="26" t="s">
        <v>39</v>
      </c>
      <c r="AG80" s="26" t="s">
        <v>39</v>
      </c>
      <c r="AH80" s="26" t="s">
        <v>39</v>
      </c>
      <c r="AI80" s="26" t="s">
        <v>39</v>
      </c>
      <c r="AJ80" s="26" t="s">
        <v>39</v>
      </c>
      <c r="AK80" s="26" t="s">
        <v>39</v>
      </c>
      <c r="AL80" s="26" t="s">
        <v>39</v>
      </c>
      <c r="AM80" s="26" t="s">
        <v>39</v>
      </c>
      <c r="AN80" s="26" t="s">
        <v>39</v>
      </c>
      <c r="AO80" s="26" t="s">
        <v>39</v>
      </c>
      <c r="AP80" s="26" t="s">
        <v>39</v>
      </c>
      <c r="AQ80" s="26" t="s">
        <v>39</v>
      </c>
      <c r="AR80" s="26" t="s">
        <v>39</v>
      </c>
      <c r="AS80" s="26" t="s">
        <v>39</v>
      </c>
      <c r="AT80" s="26" t="s">
        <v>39</v>
      </c>
      <c r="AU80" s="26" t="s">
        <v>39</v>
      </c>
      <c r="AV80" s="26" t="s">
        <v>39</v>
      </c>
      <c r="AW80" s="26" t="s">
        <v>39</v>
      </c>
      <c r="AX80" s="26" t="s">
        <v>39</v>
      </c>
      <c r="AY80" s="26" t="s">
        <v>39</v>
      </c>
      <c r="AZ80" s="26" t="s">
        <v>39</v>
      </c>
      <c r="BA80" s="26" t="s">
        <v>39</v>
      </c>
      <c r="BB80" s="26" t="s">
        <v>39</v>
      </c>
      <c r="BC80" s="26" t="s">
        <v>39</v>
      </c>
      <c r="BD80" s="26" t="s">
        <v>39</v>
      </c>
      <c r="BE80" s="26" t="s">
        <v>39</v>
      </c>
      <c r="BF80" s="26" t="s">
        <v>39</v>
      </c>
      <c r="BG80" s="26" t="s">
        <v>39</v>
      </c>
      <c r="BH80" s="26" t="s">
        <v>39</v>
      </c>
      <c r="BI80" s="26" t="s">
        <v>39</v>
      </c>
      <c r="BJ80" s="26" t="s">
        <v>39</v>
      </c>
      <c r="BK80" s="26" t="s">
        <v>39</v>
      </c>
      <c r="BL80" s="26" t="s">
        <v>39</v>
      </c>
      <c r="BM80" s="26" t="s">
        <v>39</v>
      </c>
      <c r="BN80" s="26" t="s">
        <v>39</v>
      </c>
      <c r="BO80" s="26" t="s">
        <v>39</v>
      </c>
      <c r="BP80" s="26" t="s">
        <v>39</v>
      </c>
      <c r="BQ80" s="26" t="s">
        <v>39</v>
      </c>
      <c r="BR80" s="26" t="s">
        <v>39</v>
      </c>
      <c r="BS80" s="26" t="s">
        <v>39</v>
      </c>
      <c r="BT80" s="26" t="s">
        <v>39</v>
      </c>
      <c r="BU80" s="26" t="s">
        <v>39</v>
      </c>
      <c r="BV80" s="26" t="s">
        <v>39</v>
      </c>
      <c r="BW80" s="26" t="s">
        <v>39</v>
      </c>
      <c r="BX80" s="26" t="s">
        <v>39</v>
      </c>
    </row>
    <row r="81" spans="1:76" x14ac:dyDescent="0.25">
      <c r="A81" s="4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</row>
    <row r="82" spans="1:76" x14ac:dyDescent="0.25">
      <c r="A82" s="10" t="s">
        <v>138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</row>
    <row r="83" spans="1:76" x14ac:dyDescent="0.25">
      <c r="A83" s="4" t="s">
        <v>498</v>
      </c>
      <c r="B83" s="20" t="s">
        <v>499</v>
      </c>
      <c r="C83" s="2">
        <v>12185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200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846</v>
      </c>
      <c r="T83" s="2">
        <v>0</v>
      </c>
      <c r="U83" s="2">
        <v>528</v>
      </c>
      <c r="V83" s="2">
        <v>739.32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14069.42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1583.02</v>
      </c>
      <c r="AP83" s="2">
        <v>0</v>
      </c>
      <c r="AQ83" s="2">
        <v>1583.02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1351.98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45">
        <v>-0.08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2934.92</v>
      </c>
      <c r="BN83" s="2">
        <v>11134.5</v>
      </c>
      <c r="BO83" s="2">
        <v>0</v>
      </c>
      <c r="BP83" s="2">
        <v>0</v>
      </c>
      <c r="BQ83" s="2">
        <v>847.32</v>
      </c>
      <c r="BR83" s="2">
        <v>290.44</v>
      </c>
      <c r="BS83" s="2">
        <v>0</v>
      </c>
      <c r="BT83" s="2">
        <v>1558.9</v>
      </c>
      <c r="BU83" s="2">
        <v>0</v>
      </c>
      <c r="BV83" s="2">
        <v>0</v>
      </c>
      <c r="BW83" s="2">
        <v>0</v>
      </c>
      <c r="BX83" s="2">
        <v>1849.34</v>
      </c>
    </row>
    <row r="84" spans="1:76" x14ac:dyDescent="0.25">
      <c r="A84" s="4" t="s">
        <v>139</v>
      </c>
      <c r="B84" s="20" t="s">
        <v>140</v>
      </c>
      <c r="C84" s="2">
        <v>10953.9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784</v>
      </c>
      <c r="T84" s="2">
        <v>0</v>
      </c>
      <c r="U84" s="2">
        <v>499</v>
      </c>
      <c r="V84" s="2">
        <v>708.5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12867.3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1337.88</v>
      </c>
      <c r="AP84" s="2">
        <v>0</v>
      </c>
      <c r="AQ84" s="2">
        <v>1337.88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1259.7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0.22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2597.8000000000002</v>
      </c>
      <c r="BN84" s="2">
        <v>10269.5</v>
      </c>
      <c r="BO84" s="2">
        <v>0</v>
      </c>
      <c r="BP84" s="2">
        <v>0</v>
      </c>
      <c r="BQ84" s="2">
        <v>1005.48</v>
      </c>
      <c r="BR84" s="2">
        <v>401.44</v>
      </c>
      <c r="BS84" s="2">
        <v>0</v>
      </c>
      <c r="BT84" s="2">
        <v>1989</v>
      </c>
      <c r="BU84" s="2">
        <v>0</v>
      </c>
      <c r="BV84" s="2">
        <v>0</v>
      </c>
      <c r="BW84" s="2">
        <v>0</v>
      </c>
      <c r="BX84" s="2">
        <v>2390.44</v>
      </c>
    </row>
    <row r="85" spans="1:76" x14ac:dyDescent="0.25">
      <c r="A85" s="4" t="s">
        <v>141</v>
      </c>
      <c r="B85" s="20" t="s">
        <v>142</v>
      </c>
      <c r="C85" s="2">
        <v>10953.9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784</v>
      </c>
      <c r="T85" s="2">
        <v>0</v>
      </c>
      <c r="U85" s="2">
        <v>499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11821.05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1150.4000000000001</v>
      </c>
      <c r="AP85" s="2">
        <v>0</v>
      </c>
      <c r="AQ85" s="2">
        <v>1150.4000000000001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1259.7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45">
        <v>-0.05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2410.0500000000002</v>
      </c>
      <c r="BN85" s="2">
        <v>9411</v>
      </c>
      <c r="BO85" s="2">
        <v>0</v>
      </c>
      <c r="BP85" s="2">
        <v>0</v>
      </c>
      <c r="BQ85" s="2">
        <v>805.5</v>
      </c>
      <c r="BR85" s="2">
        <v>252.39</v>
      </c>
      <c r="BS85" s="2">
        <v>0</v>
      </c>
      <c r="BT85" s="2">
        <v>1423.86</v>
      </c>
      <c r="BU85" s="2">
        <v>0</v>
      </c>
      <c r="BV85" s="2">
        <v>0</v>
      </c>
      <c r="BW85" s="2">
        <v>0</v>
      </c>
      <c r="BX85" s="2">
        <v>1676.25</v>
      </c>
    </row>
    <row r="86" spans="1:76" x14ac:dyDescent="0.25">
      <c r="A86" s="4" t="s">
        <v>438</v>
      </c>
      <c r="B86" s="20" t="s">
        <v>439</v>
      </c>
      <c r="C86" s="2">
        <v>10953.9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200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784</v>
      </c>
      <c r="T86" s="2">
        <v>0</v>
      </c>
      <c r="U86" s="2">
        <v>499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12424.73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1258.58</v>
      </c>
      <c r="AP86" s="2">
        <v>0</v>
      </c>
      <c r="AQ86" s="2">
        <v>1258.58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1259.7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0.13</v>
      </c>
      <c r="BD86" s="2">
        <v>0</v>
      </c>
      <c r="BE86" s="2">
        <v>0</v>
      </c>
      <c r="BF86" s="2">
        <v>0</v>
      </c>
      <c r="BG86" s="2">
        <v>0</v>
      </c>
      <c r="BH86" s="2">
        <v>2112.3200000000002</v>
      </c>
      <c r="BI86" s="2">
        <v>0</v>
      </c>
      <c r="BJ86" s="2">
        <v>0</v>
      </c>
      <c r="BK86" s="2">
        <v>0</v>
      </c>
      <c r="BL86" s="2">
        <v>0</v>
      </c>
      <c r="BM86" s="2">
        <v>4630.7299999999996</v>
      </c>
      <c r="BN86" s="2">
        <v>7794</v>
      </c>
      <c r="BO86" s="2">
        <v>0</v>
      </c>
      <c r="BP86" s="2">
        <v>0</v>
      </c>
      <c r="BQ86" s="2">
        <v>805.5</v>
      </c>
      <c r="BR86" s="2">
        <v>261.10000000000002</v>
      </c>
      <c r="BS86" s="2">
        <v>0</v>
      </c>
      <c r="BT86" s="2">
        <v>1445.18</v>
      </c>
      <c r="BU86" s="2">
        <v>0</v>
      </c>
      <c r="BV86" s="2">
        <v>0</v>
      </c>
      <c r="BW86" s="2">
        <v>0</v>
      </c>
      <c r="BX86" s="2">
        <v>1706.28</v>
      </c>
    </row>
    <row r="87" spans="1:76" x14ac:dyDescent="0.25">
      <c r="A87" s="4" t="s">
        <v>508</v>
      </c>
      <c r="B87" s="20" t="s">
        <v>509</v>
      </c>
      <c r="C87" s="2">
        <v>12185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846</v>
      </c>
      <c r="T87" s="2">
        <v>0</v>
      </c>
      <c r="U87" s="2">
        <v>528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13117.85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1382.78</v>
      </c>
      <c r="AP87" s="2">
        <v>0</v>
      </c>
      <c r="AQ87" s="2">
        <v>1382.78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1351.98</v>
      </c>
      <c r="AX87" s="2">
        <v>2800</v>
      </c>
      <c r="AY87" s="2">
        <v>0</v>
      </c>
      <c r="AZ87" s="2">
        <v>0</v>
      </c>
      <c r="BA87" s="2">
        <v>0</v>
      </c>
      <c r="BB87" s="2">
        <v>0</v>
      </c>
      <c r="BC87" s="2">
        <v>0.09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5534.85</v>
      </c>
      <c r="BN87" s="2">
        <v>7583</v>
      </c>
      <c r="BO87" s="2">
        <v>0</v>
      </c>
      <c r="BP87" s="2">
        <v>0</v>
      </c>
      <c r="BQ87" s="2">
        <v>847.74</v>
      </c>
      <c r="BR87" s="2">
        <v>290.74</v>
      </c>
      <c r="BS87" s="2">
        <v>0</v>
      </c>
      <c r="BT87" s="2">
        <v>1560.02</v>
      </c>
      <c r="BU87" s="2">
        <v>0</v>
      </c>
      <c r="BV87" s="2">
        <v>0</v>
      </c>
      <c r="BW87" s="2">
        <v>0</v>
      </c>
      <c r="BX87" s="2">
        <v>1850.76</v>
      </c>
    </row>
    <row r="88" spans="1:76" x14ac:dyDescent="0.25">
      <c r="A88" s="4" t="s">
        <v>143</v>
      </c>
      <c r="B88" s="20" t="s">
        <v>144</v>
      </c>
      <c r="C88" s="2">
        <v>10953.9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784</v>
      </c>
      <c r="T88" s="2">
        <v>0</v>
      </c>
      <c r="U88" s="2">
        <v>499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12236.9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1224.92</v>
      </c>
      <c r="AP88" s="2">
        <v>0</v>
      </c>
      <c r="AQ88" s="2">
        <v>1224.92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1259.7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45">
        <v>-0.22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2484.4</v>
      </c>
      <c r="BN88" s="2">
        <v>9752.5</v>
      </c>
      <c r="BO88" s="2">
        <v>0</v>
      </c>
      <c r="BP88" s="2">
        <v>0</v>
      </c>
      <c r="BQ88" s="2">
        <v>805.5</v>
      </c>
      <c r="BR88" s="2">
        <v>261.10000000000002</v>
      </c>
      <c r="BS88" s="2">
        <v>0</v>
      </c>
      <c r="BT88" s="2">
        <v>1445.18</v>
      </c>
      <c r="BU88" s="2">
        <v>0</v>
      </c>
      <c r="BV88" s="2">
        <v>0</v>
      </c>
      <c r="BW88" s="2">
        <v>0</v>
      </c>
      <c r="BX88" s="2">
        <v>1706.28</v>
      </c>
    </row>
    <row r="89" spans="1:76" x14ac:dyDescent="0.25">
      <c r="A89" s="4" t="s">
        <v>145</v>
      </c>
      <c r="B89" s="20" t="s">
        <v>146</v>
      </c>
      <c r="C89" s="2">
        <v>10953.9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400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784</v>
      </c>
      <c r="T89" s="2">
        <v>0</v>
      </c>
      <c r="U89" s="2">
        <v>499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12636.9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1296.5999999999999</v>
      </c>
      <c r="AP89" s="2">
        <v>0</v>
      </c>
      <c r="AQ89" s="2">
        <v>1296.5999999999999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1259.7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45">
        <v>-0.4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2555.9</v>
      </c>
      <c r="BN89" s="2">
        <v>10081</v>
      </c>
      <c r="BO89" s="2">
        <v>0</v>
      </c>
      <c r="BP89" s="2">
        <v>0</v>
      </c>
      <c r="BQ89" s="2">
        <v>805.5</v>
      </c>
      <c r="BR89" s="2">
        <v>261.10000000000002</v>
      </c>
      <c r="BS89" s="2">
        <v>0</v>
      </c>
      <c r="BT89" s="2">
        <v>1445.18</v>
      </c>
      <c r="BU89" s="2">
        <v>0</v>
      </c>
      <c r="BV89" s="2">
        <v>0</v>
      </c>
      <c r="BW89" s="2">
        <v>0</v>
      </c>
      <c r="BX89" s="2">
        <v>1706.28</v>
      </c>
    </row>
    <row r="90" spans="1:76" x14ac:dyDescent="0.25">
      <c r="A90" s="4" t="s">
        <v>147</v>
      </c>
      <c r="B90" s="20" t="s">
        <v>148</v>
      </c>
      <c r="C90" s="2">
        <v>10953.9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400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784</v>
      </c>
      <c r="T90" s="2">
        <v>0</v>
      </c>
      <c r="U90" s="2">
        <v>499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12636.9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1296.5999999999999</v>
      </c>
      <c r="AP90" s="2">
        <v>0</v>
      </c>
      <c r="AQ90" s="2">
        <v>1296.5999999999999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1259.7</v>
      </c>
      <c r="AX90" s="2">
        <v>1566</v>
      </c>
      <c r="AY90" s="2">
        <v>0</v>
      </c>
      <c r="AZ90" s="2">
        <v>0</v>
      </c>
      <c r="BA90" s="2">
        <v>0</v>
      </c>
      <c r="BB90" s="2">
        <v>0</v>
      </c>
      <c r="BC90" s="2">
        <v>0.1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4122.3999999999996</v>
      </c>
      <c r="BN90" s="2">
        <v>8514.5</v>
      </c>
      <c r="BO90" s="2">
        <v>0</v>
      </c>
      <c r="BP90" s="2">
        <v>0</v>
      </c>
      <c r="BQ90" s="2">
        <v>805.5</v>
      </c>
      <c r="BR90" s="2">
        <v>261.10000000000002</v>
      </c>
      <c r="BS90" s="2">
        <v>0</v>
      </c>
      <c r="BT90" s="2">
        <v>1445.18</v>
      </c>
      <c r="BU90" s="2">
        <v>0</v>
      </c>
      <c r="BV90" s="2">
        <v>0</v>
      </c>
      <c r="BW90" s="2">
        <v>0</v>
      </c>
      <c r="BX90" s="2">
        <v>1706.28</v>
      </c>
    </row>
    <row r="91" spans="1:76" x14ac:dyDescent="0.25">
      <c r="A91" s="4" t="s">
        <v>149</v>
      </c>
      <c r="B91" s="20" t="s">
        <v>150</v>
      </c>
      <c r="C91" s="2">
        <v>10953.9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400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784</v>
      </c>
      <c r="T91" s="2">
        <v>0</v>
      </c>
      <c r="U91" s="2">
        <v>499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12636.9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1296.5999999999999</v>
      </c>
      <c r="AP91" s="2">
        <v>0</v>
      </c>
      <c r="AQ91" s="2">
        <v>1296.5999999999999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1259.7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0.1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2556.4</v>
      </c>
      <c r="BN91" s="2">
        <v>10080.5</v>
      </c>
      <c r="BO91" s="2">
        <v>0</v>
      </c>
      <c r="BP91" s="2">
        <v>0</v>
      </c>
      <c r="BQ91" s="2">
        <v>805.5</v>
      </c>
      <c r="BR91" s="2">
        <v>261.10000000000002</v>
      </c>
      <c r="BS91" s="2">
        <v>0</v>
      </c>
      <c r="BT91" s="2">
        <v>1445.18</v>
      </c>
      <c r="BU91" s="2">
        <v>0</v>
      </c>
      <c r="BV91" s="2">
        <v>0</v>
      </c>
      <c r="BW91" s="2">
        <v>0</v>
      </c>
      <c r="BX91" s="2">
        <v>1706.28</v>
      </c>
    </row>
    <row r="92" spans="1:76" x14ac:dyDescent="0.25">
      <c r="A92" s="4" t="s">
        <v>151</v>
      </c>
      <c r="B92" s="20" t="s">
        <v>152</v>
      </c>
      <c r="C92" s="2">
        <v>10953.9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784</v>
      </c>
      <c r="T92" s="2">
        <v>0</v>
      </c>
      <c r="U92" s="2">
        <v>499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12236.9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1224.92</v>
      </c>
      <c r="AP92" s="2">
        <v>0</v>
      </c>
      <c r="AQ92" s="2">
        <v>1224.92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1259.7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0.28000000000000003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2484.9</v>
      </c>
      <c r="BN92" s="2">
        <v>9752</v>
      </c>
      <c r="BO92" s="2">
        <v>0</v>
      </c>
      <c r="BP92" s="2">
        <v>0</v>
      </c>
      <c r="BQ92" s="2">
        <v>805.5</v>
      </c>
      <c r="BR92" s="2">
        <v>261.10000000000002</v>
      </c>
      <c r="BS92" s="2">
        <v>0</v>
      </c>
      <c r="BT92" s="2">
        <v>1445.18</v>
      </c>
      <c r="BU92" s="2">
        <v>0</v>
      </c>
      <c r="BV92" s="2">
        <v>0</v>
      </c>
      <c r="BW92" s="2">
        <v>0</v>
      </c>
      <c r="BX92" s="2">
        <v>1706.28</v>
      </c>
    </row>
    <row r="93" spans="1:76" x14ac:dyDescent="0.25">
      <c r="A93" s="11" t="s">
        <v>538</v>
      </c>
      <c r="B93" s="26"/>
      <c r="C93" s="26" t="s">
        <v>39</v>
      </c>
      <c r="D93" s="26" t="s">
        <v>39</v>
      </c>
      <c r="E93" s="26" t="s">
        <v>39</v>
      </c>
      <c r="F93" s="26" t="s">
        <v>39</v>
      </c>
      <c r="G93" s="26" t="s">
        <v>39</v>
      </c>
      <c r="H93" s="26" t="s">
        <v>39</v>
      </c>
      <c r="I93" s="26" t="s">
        <v>39</v>
      </c>
      <c r="J93" s="26" t="s">
        <v>39</v>
      </c>
      <c r="K93" s="26" t="s">
        <v>39</v>
      </c>
      <c r="L93" s="26" t="s">
        <v>39</v>
      </c>
      <c r="M93" s="26" t="s">
        <v>39</v>
      </c>
      <c r="N93" s="26" t="s">
        <v>39</v>
      </c>
      <c r="O93" s="26" t="s">
        <v>39</v>
      </c>
      <c r="P93" s="26" t="s">
        <v>39</v>
      </c>
      <c r="Q93" s="26" t="s">
        <v>39</v>
      </c>
      <c r="R93" s="26" t="s">
        <v>39</v>
      </c>
      <c r="S93" s="26" t="s">
        <v>39</v>
      </c>
      <c r="T93" s="26" t="s">
        <v>39</v>
      </c>
      <c r="U93" s="26" t="s">
        <v>39</v>
      </c>
      <c r="V93" s="26" t="s">
        <v>39</v>
      </c>
      <c r="W93" s="26" t="s">
        <v>39</v>
      </c>
      <c r="X93" s="26" t="s">
        <v>39</v>
      </c>
      <c r="Y93" s="26" t="s">
        <v>39</v>
      </c>
      <c r="Z93" s="26" t="s">
        <v>39</v>
      </c>
      <c r="AA93" s="26" t="s">
        <v>39</v>
      </c>
      <c r="AB93" s="26" t="s">
        <v>39</v>
      </c>
      <c r="AC93" s="26" t="s">
        <v>39</v>
      </c>
      <c r="AD93" s="26" t="s">
        <v>39</v>
      </c>
      <c r="AE93" s="26" t="s">
        <v>39</v>
      </c>
      <c r="AF93" s="26" t="s">
        <v>39</v>
      </c>
      <c r="AG93" s="26" t="s">
        <v>39</v>
      </c>
      <c r="AH93" s="26" t="s">
        <v>39</v>
      </c>
      <c r="AI93" s="26" t="s">
        <v>39</v>
      </c>
      <c r="AJ93" s="26" t="s">
        <v>39</v>
      </c>
      <c r="AK93" s="26" t="s">
        <v>39</v>
      </c>
      <c r="AL93" s="26" t="s">
        <v>39</v>
      </c>
      <c r="AM93" s="26" t="s">
        <v>39</v>
      </c>
      <c r="AN93" s="26" t="s">
        <v>39</v>
      </c>
      <c r="AO93" s="26" t="s">
        <v>39</v>
      </c>
      <c r="AP93" s="26" t="s">
        <v>39</v>
      </c>
      <c r="AQ93" s="26" t="s">
        <v>39</v>
      </c>
      <c r="AR93" s="26" t="s">
        <v>39</v>
      </c>
      <c r="AS93" s="26" t="s">
        <v>39</v>
      </c>
      <c r="AT93" s="26" t="s">
        <v>39</v>
      </c>
      <c r="AU93" s="26" t="s">
        <v>39</v>
      </c>
      <c r="AV93" s="26" t="s">
        <v>39</v>
      </c>
      <c r="AW93" s="26" t="s">
        <v>39</v>
      </c>
      <c r="AX93" s="26" t="s">
        <v>39</v>
      </c>
      <c r="AY93" s="26" t="s">
        <v>39</v>
      </c>
      <c r="AZ93" s="26" t="s">
        <v>39</v>
      </c>
      <c r="BA93" s="26" t="s">
        <v>39</v>
      </c>
      <c r="BB93" s="26" t="s">
        <v>39</v>
      </c>
      <c r="BC93" s="26" t="s">
        <v>39</v>
      </c>
      <c r="BD93" s="26" t="s">
        <v>39</v>
      </c>
      <c r="BE93" s="26" t="s">
        <v>39</v>
      </c>
      <c r="BF93" s="26" t="s">
        <v>39</v>
      </c>
      <c r="BG93" s="26" t="s">
        <v>39</v>
      </c>
      <c r="BH93" s="26" t="s">
        <v>39</v>
      </c>
      <c r="BI93" s="26" t="s">
        <v>39</v>
      </c>
      <c r="BJ93" s="26" t="s">
        <v>39</v>
      </c>
      <c r="BK93" s="26" t="s">
        <v>39</v>
      </c>
      <c r="BL93" s="26" t="s">
        <v>39</v>
      </c>
      <c r="BM93" s="26" t="s">
        <v>39</v>
      </c>
      <c r="BN93" s="26" t="s">
        <v>39</v>
      </c>
      <c r="BO93" s="26" t="s">
        <v>39</v>
      </c>
      <c r="BP93" s="26" t="s">
        <v>39</v>
      </c>
      <c r="BQ93" s="26" t="s">
        <v>39</v>
      </c>
      <c r="BR93" s="26" t="s">
        <v>39</v>
      </c>
      <c r="BS93" s="26" t="s">
        <v>39</v>
      </c>
      <c r="BT93" s="26" t="s">
        <v>39</v>
      </c>
      <c r="BU93" s="26" t="s">
        <v>39</v>
      </c>
      <c r="BV93" s="26" t="s">
        <v>39</v>
      </c>
      <c r="BW93" s="26" t="s">
        <v>39</v>
      </c>
      <c r="BX93" s="26" t="s">
        <v>39</v>
      </c>
    </row>
    <row r="94" spans="1:76" x14ac:dyDescent="0.25">
      <c r="A94" s="4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</row>
    <row r="95" spans="1:76" x14ac:dyDescent="0.25">
      <c r="A95" s="10" t="s">
        <v>157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</row>
    <row r="96" spans="1:76" x14ac:dyDescent="0.25">
      <c r="A96" s="4" t="s">
        <v>550</v>
      </c>
      <c r="B96" s="20" t="s">
        <v>551</v>
      </c>
      <c r="C96" s="13">
        <v>11669.1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400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788</v>
      </c>
      <c r="T96" s="2">
        <v>0</v>
      </c>
      <c r="U96" s="2">
        <v>468</v>
      </c>
      <c r="V96" s="2">
        <v>850.2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14175.3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1605.64</v>
      </c>
      <c r="AP96" s="2">
        <v>0</v>
      </c>
      <c r="AQ96" s="2">
        <v>1605.64</v>
      </c>
      <c r="AR96" s="2">
        <v>0</v>
      </c>
      <c r="AS96" s="2">
        <v>0</v>
      </c>
      <c r="AT96" s="2">
        <v>116.7</v>
      </c>
      <c r="AU96" s="2">
        <v>0</v>
      </c>
      <c r="AV96" s="2">
        <v>0</v>
      </c>
      <c r="AW96" s="2">
        <v>1341.96</v>
      </c>
      <c r="AX96" s="2">
        <v>3110.3</v>
      </c>
      <c r="AY96" s="2">
        <v>0</v>
      </c>
      <c r="AZ96" s="2">
        <v>0</v>
      </c>
      <c r="BA96" s="2">
        <v>0</v>
      </c>
      <c r="BB96" s="2">
        <v>0</v>
      </c>
      <c r="BC96" s="45">
        <v>-0.3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6174.3</v>
      </c>
      <c r="BN96" s="2">
        <v>8001</v>
      </c>
      <c r="BO96" s="2">
        <v>0</v>
      </c>
      <c r="BP96" s="2">
        <v>0</v>
      </c>
      <c r="BQ96" s="2">
        <v>829.8</v>
      </c>
      <c r="BR96" s="2">
        <v>278.14</v>
      </c>
      <c r="BS96" s="2">
        <v>0</v>
      </c>
      <c r="BT96" s="2">
        <v>1511.26</v>
      </c>
      <c r="BU96" s="2">
        <v>0</v>
      </c>
      <c r="BV96" s="2">
        <v>0</v>
      </c>
      <c r="BW96" s="2">
        <v>0</v>
      </c>
      <c r="BX96" s="2">
        <v>1789.4</v>
      </c>
    </row>
    <row r="97" spans="1:76" x14ac:dyDescent="0.25">
      <c r="A97" s="4" t="s">
        <v>158</v>
      </c>
      <c r="B97" s="20" t="s">
        <v>159</v>
      </c>
      <c r="C97" s="13">
        <v>14052.6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200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991</v>
      </c>
      <c r="T97" s="2">
        <v>0</v>
      </c>
      <c r="U97" s="2">
        <v>603</v>
      </c>
      <c r="V97" s="2">
        <v>850.2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16696.8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2144.2399999999998</v>
      </c>
      <c r="AP97" s="2">
        <v>0</v>
      </c>
      <c r="AQ97" s="2">
        <v>2144.2399999999998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1616.06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3760.3</v>
      </c>
      <c r="BN97" s="2">
        <v>12936.5</v>
      </c>
      <c r="BO97" s="2">
        <v>0</v>
      </c>
      <c r="BP97" s="2">
        <v>0</v>
      </c>
      <c r="BQ97" s="2">
        <v>910.76</v>
      </c>
      <c r="BR97" s="2">
        <v>334.96</v>
      </c>
      <c r="BS97" s="2">
        <v>0</v>
      </c>
      <c r="BT97" s="2">
        <v>1731.4</v>
      </c>
      <c r="BU97" s="2">
        <v>0</v>
      </c>
      <c r="BV97" s="2">
        <v>0</v>
      </c>
      <c r="BW97" s="2">
        <v>0</v>
      </c>
      <c r="BX97" s="2">
        <v>2066.36</v>
      </c>
    </row>
    <row r="98" spans="1:76" x14ac:dyDescent="0.25">
      <c r="A98" s="4" t="s">
        <v>160</v>
      </c>
      <c r="B98" s="20" t="s">
        <v>161</v>
      </c>
      <c r="C98" s="13">
        <v>12197.1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200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815</v>
      </c>
      <c r="T98" s="2">
        <v>0</v>
      </c>
      <c r="U98" s="2">
        <v>496</v>
      </c>
      <c r="V98" s="2">
        <v>566.79999999999995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14274.9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1626.92</v>
      </c>
      <c r="AP98" s="2">
        <v>0</v>
      </c>
      <c r="AQ98" s="2">
        <v>1626.92</v>
      </c>
      <c r="AR98" s="2">
        <v>0</v>
      </c>
      <c r="AS98" s="2">
        <v>0</v>
      </c>
      <c r="AT98" s="2">
        <v>121.98</v>
      </c>
      <c r="AU98" s="2">
        <v>0</v>
      </c>
      <c r="AV98" s="2">
        <v>360.22</v>
      </c>
      <c r="AW98" s="2">
        <v>1402.66</v>
      </c>
      <c r="AX98" s="2">
        <v>892</v>
      </c>
      <c r="AY98" s="2">
        <v>5364.4</v>
      </c>
      <c r="AZ98" s="2">
        <v>0</v>
      </c>
      <c r="BA98" s="2">
        <v>0</v>
      </c>
      <c r="BB98" s="2">
        <v>0</v>
      </c>
      <c r="BC98" s="45">
        <v>-0.44</v>
      </c>
      <c r="BD98" s="2">
        <v>0</v>
      </c>
      <c r="BE98" s="2">
        <v>0</v>
      </c>
      <c r="BF98" s="2">
        <v>0</v>
      </c>
      <c r="BG98" s="2">
        <v>0</v>
      </c>
      <c r="BH98" s="2">
        <v>1822.66</v>
      </c>
      <c r="BI98" s="2">
        <v>0</v>
      </c>
      <c r="BJ98" s="2">
        <v>0</v>
      </c>
      <c r="BK98" s="2">
        <v>0</v>
      </c>
      <c r="BL98" s="2">
        <v>0</v>
      </c>
      <c r="BM98" s="2">
        <v>11590.4</v>
      </c>
      <c r="BN98" s="2">
        <v>2684.5</v>
      </c>
      <c r="BO98" s="2">
        <v>0</v>
      </c>
      <c r="BP98" s="2">
        <v>0</v>
      </c>
      <c r="BQ98" s="2">
        <v>847.74</v>
      </c>
      <c r="BR98" s="2">
        <v>290.74</v>
      </c>
      <c r="BS98" s="2">
        <v>0</v>
      </c>
      <c r="BT98" s="2">
        <v>1560.02</v>
      </c>
      <c r="BU98" s="2">
        <v>0</v>
      </c>
      <c r="BV98" s="2">
        <v>0</v>
      </c>
      <c r="BW98" s="2">
        <v>0</v>
      </c>
      <c r="BX98" s="2">
        <v>1850.76</v>
      </c>
    </row>
    <row r="99" spans="1:76" x14ac:dyDescent="0.25">
      <c r="A99" s="4" t="s">
        <v>162</v>
      </c>
      <c r="B99" s="20" t="s">
        <v>163</v>
      </c>
      <c r="C99" s="13">
        <v>10907.1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400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717</v>
      </c>
      <c r="T99" s="2">
        <v>0</v>
      </c>
      <c r="U99" s="2">
        <v>447</v>
      </c>
      <c r="V99" s="2">
        <v>708.5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13179.6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1393.84</v>
      </c>
      <c r="AP99" s="2">
        <v>0</v>
      </c>
      <c r="AQ99" s="2">
        <v>1393.84</v>
      </c>
      <c r="AR99" s="2">
        <v>0</v>
      </c>
      <c r="AS99" s="2">
        <v>0</v>
      </c>
      <c r="AT99" s="2">
        <v>109.08</v>
      </c>
      <c r="AU99" s="2">
        <v>0</v>
      </c>
      <c r="AV99" s="2">
        <v>0</v>
      </c>
      <c r="AW99" s="2">
        <v>1254.32</v>
      </c>
      <c r="AX99" s="2">
        <v>4638</v>
      </c>
      <c r="AY99" s="2">
        <v>0</v>
      </c>
      <c r="AZ99" s="2">
        <v>0</v>
      </c>
      <c r="BA99" s="2">
        <v>0</v>
      </c>
      <c r="BB99" s="2">
        <v>0</v>
      </c>
      <c r="BC99" s="45">
        <v>-0.14000000000000001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7395.1</v>
      </c>
      <c r="BN99" s="2">
        <v>5784.5</v>
      </c>
      <c r="BO99" s="2">
        <v>0</v>
      </c>
      <c r="BP99" s="2">
        <v>0</v>
      </c>
      <c r="BQ99" s="2">
        <v>803.9</v>
      </c>
      <c r="BR99" s="2">
        <v>259.98</v>
      </c>
      <c r="BS99" s="2">
        <v>0</v>
      </c>
      <c r="BT99" s="2">
        <v>1440.84</v>
      </c>
      <c r="BU99" s="2">
        <v>0</v>
      </c>
      <c r="BV99" s="2">
        <v>0</v>
      </c>
      <c r="BW99" s="2">
        <v>0</v>
      </c>
      <c r="BX99" s="2">
        <v>1700.82</v>
      </c>
    </row>
    <row r="100" spans="1:76" x14ac:dyDescent="0.25">
      <c r="A100" s="4" t="s">
        <v>534</v>
      </c>
      <c r="B100" s="20" t="s">
        <v>535</v>
      </c>
      <c r="C100" s="13">
        <v>12197.1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815</v>
      </c>
      <c r="T100" s="2">
        <v>0</v>
      </c>
      <c r="U100" s="2">
        <v>496</v>
      </c>
      <c r="V100" s="2">
        <v>708.5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14216.6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1614.46</v>
      </c>
      <c r="AP100" s="2">
        <v>0</v>
      </c>
      <c r="AQ100" s="2">
        <v>1614.46</v>
      </c>
      <c r="AR100" s="2">
        <v>0</v>
      </c>
      <c r="AS100" s="2">
        <v>0</v>
      </c>
      <c r="AT100" s="2">
        <v>121.98</v>
      </c>
      <c r="AU100" s="2">
        <v>0</v>
      </c>
      <c r="AV100" s="2">
        <v>0</v>
      </c>
      <c r="AW100" s="2">
        <v>1402.68</v>
      </c>
      <c r="AX100" s="2">
        <v>6100</v>
      </c>
      <c r="AY100" s="2">
        <v>0</v>
      </c>
      <c r="AZ100" s="2">
        <v>0</v>
      </c>
      <c r="BA100" s="2">
        <v>0</v>
      </c>
      <c r="BB100" s="2">
        <v>0</v>
      </c>
      <c r="BC100" s="45">
        <v>-0.04</v>
      </c>
      <c r="BD100" s="2">
        <v>0</v>
      </c>
      <c r="BE100" s="2">
        <v>0</v>
      </c>
      <c r="BF100" s="2">
        <v>0</v>
      </c>
      <c r="BG100" s="2">
        <v>0</v>
      </c>
      <c r="BH100" s="2">
        <v>2847.02</v>
      </c>
      <c r="BI100" s="2">
        <v>0</v>
      </c>
      <c r="BJ100" s="2">
        <v>0</v>
      </c>
      <c r="BK100" s="2">
        <v>0</v>
      </c>
      <c r="BL100" s="2">
        <v>0</v>
      </c>
      <c r="BM100" s="2">
        <v>12086.1</v>
      </c>
      <c r="BN100" s="2">
        <v>2130.5</v>
      </c>
      <c r="BO100" s="2">
        <v>0</v>
      </c>
      <c r="BP100" s="2">
        <v>0</v>
      </c>
      <c r="BQ100" s="2">
        <v>847.74</v>
      </c>
      <c r="BR100" s="2">
        <v>290.74</v>
      </c>
      <c r="BS100" s="2">
        <v>0</v>
      </c>
      <c r="BT100" s="2">
        <v>1560.02</v>
      </c>
      <c r="BU100" s="2">
        <v>0</v>
      </c>
      <c r="BV100" s="2">
        <v>0</v>
      </c>
      <c r="BW100" s="2">
        <v>0</v>
      </c>
      <c r="BX100" s="2">
        <v>1850.76</v>
      </c>
    </row>
    <row r="101" spans="1:76" x14ac:dyDescent="0.25">
      <c r="A101" s="4" t="s">
        <v>164</v>
      </c>
      <c r="B101" s="20" t="s">
        <v>165</v>
      </c>
      <c r="C101" s="13">
        <v>11279.1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400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737</v>
      </c>
      <c r="T101" s="2">
        <v>0</v>
      </c>
      <c r="U101" s="2">
        <v>455</v>
      </c>
      <c r="V101" s="2">
        <v>566.79999999999995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13437.9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1448.14</v>
      </c>
      <c r="AP101" s="2">
        <v>0</v>
      </c>
      <c r="AQ101" s="2">
        <v>1448.14</v>
      </c>
      <c r="AR101" s="2">
        <v>0</v>
      </c>
      <c r="AS101" s="2">
        <v>0</v>
      </c>
      <c r="AT101" s="2">
        <v>112.8</v>
      </c>
      <c r="AU101" s="2">
        <v>0</v>
      </c>
      <c r="AV101" s="2">
        <v>0</v>
      </c>
      <c r="AW101" s="2">
        <v>1297.0999999999999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0.36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2858.4</v>
      </c>
      <c r="BN101" s="2">
        <v>10579.5</v>
      </c>
      <c r="BO101" s="2">
        <v>0</v>
      </c>
      <c r="BP101" s="2">
        <v>0</v>
      </c>
      <c r="BQ101" s="2">
        <v>816.54</v>
      </c>
      <c r="BR101" s="2">
        <v>268.83999999999997</v>
      </c>
      <c r="BS101" s="2">
        <v>0</v>
      </c>
      <c r="BT101" s="2">
        <v>1475.22</v>
      </c>
      <c r="BU101" s="2">
        <v>0</v>
      </c>
      <c r="BV101" s="2">
        <v>0</v>
      </c>
      <c r="BW101" s="2">
        <v>0</v>
      </c>
      <c r="BX101" s="2">
        <v>1744.06</v>
      </c>
    </row>
    <row r="102" spans="1:76" x14ac:dyDescent="0.25">
      <c r="A102" s="4" t="s">
        <v>166</v>
      </c>
      <c r="B102" s="20" t="s">
        <v>167</v>
      </c>
      <c r="C102" s="13">
        <v>11279.1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737</v>
      </c>
      <c r="T102" s="2">
        <v>0</v>
      </c>
      <c r="U102" s="2">
        <v>455</v>
      </c>
      <c r="V102" s="2">
        <v>566.79999999999995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13037.9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1368.46</v>
      </c>
      <c r="AP102" s="2">
        <v>0</v>
      </c>
      <c r="AQ102" s="2">
        <v>1368.46</v>
      </c>
      <c r="AR102" s="2">
        <v>0</v>
      </c>
      <c r="AS102" s="2">
        <v>0</v>
      </c>
      <c r="AT102" s="2">
        <v>112.8</v>
      </c>
      <c r="AU102" s="2">
        <v>0</v>
      </c>
      <c r="AV102" s="2">
        <v>0</v>
      </c>
      <c r="AW102" s="2">
        <v>1297.0999999999999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0.04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2778.4</v>
      </c>
      <c r="BN102" s="2">
        <v>10259.5</v>
      </c>
      <c r="BO102" s="2">
        <v>0</v>
      </c>
      <c r="BP102" s="2">
        <v>0</v>
      </c>
      <c r="BQ102" s="2">
        <v>816.54</v>
      </c>
      <c r="BR102" s="2">
        <v>268.83999999999997</v>
      </c>
      <c r="BS102" s="2">
        <v>0</v>
      </c>
      <c r="BT102" s="2">
        <v>1475.22</v>
      </c>
      <c r="BU102" s="2">
        <v>0</v>
      </c>
      <c r="BV102" s="2">
        <v>0</v>
      </c>
      <c r="BW102" s="2">
        <v>0</v>
      </c>
      <c r="BX102" s="2">
        <v>1744.06</v>
      </c>
    </row>
    <row r="103" spans="1:76" x14ac:dyDescent="0.25">
      <c r="A103" s="4" t="s">
        <v>168</v>
      </c>
      <c r="B103" s="20" t="s">
        <v>169</v>
      </c>
      <c r="C103" s="13">
        <v>12197.1</v>
      </c>
      <c r="D103" s="2">
        <v>0</v>
      </c>
      <c r="E103" s="2">
        <v>2372.54</v>
      </c>
      <c r="F103" s="2">
        <v>0</v>
      </c>
      <c r="G103" s="2">
        <v>0</v>
      </c>
      <c r="H103" s="2">
        <v>0</v>
      </c>
      <c r="I103" s="2">
        <v>862.74</v>
      </c>
      <c r="J103" s="2">
        <v>0</v>
      </c>
      <c r="K103" s="2">
        <v>0</v>
      </c>
      <c r="L103" s="2">
        <v>200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815</v>
      </c>
      <c r="T103" s="2">
        <v>0</v>
      </c>
      <c r="U103" s="2">
        <v>496</v>
      </c>
      <c r="V103" s="2">
        <v>566.79999999999995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18254.18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665.22</v>
      </c>
      <c r="AN103" s="2">
        <v>0</v>
      </c>
      <c r="AO103" s="2">
        <v>2259.96</v>
      </c>
      <c r="AP103" s="2">
        <v>0</v>
      </c>
      <c r="AQ103" s="2">
        <v>2259.96</v>
      </c>
      <c r="AR103" s="2">
        <v>0</v>
      </c>
      <c r="AS103" s="2">
        <v>0</v>
      </c>
      <c r="AT103" s="2">
        <v>129.41999999999999</v>
      </c>
      <c r="AU103" s="2">
        <v>0</v>
      </c>
      <c r="AV103" s="2">
        <v>0</v>
      </c>
      <c r="AW103" s="2">
        <v>1488.22</v>
      </c>
      <c r="AX103" s="2">
        <v>5600</v>
      </c>
      <c r="AY103" s="2">
        <v>0</v>
      </c>
      <c r="AZ103" s="2">
        <v>0</v>
      </c>
      <c r="BA103" s="2">
        <v>0</v>
      </c>
      <c r="BB103" s="2">
        <v>0</v>
      </c>
      <c r="BC103" s="45">
        <v>-0.1</v>
      </c>
      <c r="BD103" s="2">
        <v>0</v>
      </c>
      <c r="BE103" s="2">
        <v>0</v>
      </c>
      <c r="BF103" s="2">
        <v>6388.96</v>
      </c>
      <c r="BG103" s="2">
        <v>0</v>
      </c>
      <c r="BH103" s="2">
        <v>600</v>
      </c>
      <c r="BI103" s="2">
        <v>0</v>
      </c>
      <c r="BJ103" s="2">
        <v>0</v>
      </c>
      <c r="BK103" s="2">
        <v>0</v>
      </c>
      <c r="BL103" s="2">
        <v>0</v>
      </c>
      <c r="BM103" s="2">
        <v>17131.68</v>
      </c>
      <c r="BN103" s="2">
        <v>1122.5</v>
      </c>
      <c r="BO103" s="2">
        <v>0</v>
      </c>
      <c r="BP103" s="2">
        <v>0</v>
      </c>
      <c r="BQ103" s="2">
        <v>873</v>
      </c>
      <c r="BR103" s="2">
        <v>308.45999999999998</v>
      </c>
      <c r="BS103" s="2">
        <v>0</v>
      </c>
      <c r="BT103" s="2">
        <v>1628.74</v>
      </c>
      <c r="BU103" s="2">
        <v>0</v>
      </c>
      <c r="BV103" s="2">
        <v>0</v>
      </c>
      <c r="BW103" s="2">
        <v>0</v>
      </c>
      <c r="BX103" s="2">
        <v>1937.2</v>
      </c>
    </row>
    <row r="104" spans="1:76" x14ac:dyDescent="0.25">
      <c r="A104" s="4" t="s">
        <v>170</v>
      </c>
      <c r="B104" s="20" t="s">
        <v>171</v>
      </c>
      <c r="C104" s="13">
        <v>12197.1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400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815</v>
      </c>
      <c r="T104" s="2">
        <v>0</v>
      </c>
      <c r="U104" s="2">
        <v>496</v>
      </c>
      <c r="V104" s="2">
        <v>566.79999999999995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14474.9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1669.64</v>
      </c>
      <c r="AP104" s="2">
        <v>0</v>
      </c>
      <c r="AQ104" s="2">
        <v>1669.64</v>
      </c>
      <c r="AR104" s="2">
        <v>0</v>
      </c>
      <c r="AS104" s="2">
        <v>0</v>
      </c>
      <c r="AT104" s="2">
        <v>121.98</v>
      </c>
      <c r="AU104" s="2">
        <v>0</v>
      </c>
      <c r="AV104" s="2">
        <v>0</v>
      </c>
      <c r="AW104" s="2">
        <v>1402.68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45">
        <v>-0.4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3193.9</v>
      </c>
      <c r="BN104" s="2">
        <v>11281</v>
      </c>
      <c r="BO104" s="2">
        <v>0</v>
      </c>
      <c r="BP104" s="2">
        <v>0</v>
      </c>
      <c r="BQ104" s="2">
        <v>935.72</v>
      </c>
      <c r="BR104" s="2">
        <v>352.48</v>
      </c>
      <c r="BS104" s="2">
        <v>0</v>
      </c>
      <c r="BT104" s="2">
        <v>1799.28</v>
      </c>
      <c r="BU104" s="2">
        <v>0</v>
      </c>
      <c r="BV104" s="2">
        <v>0</v>
      </c>
      <c r="BW104" s="2">
        <v>0</v>
      </c>
      <c r="BX104" s="2">
        <v>2151.7600000000002</v>
      </c>
    </row>
    <row r="105" spans="1:76" x14ac:dyDescent="0.25">
      <c r="A105" s="4" t="s">
        <v>172</v>
      </c>
      <c r="B105" s="20" t="s">
        <v>173</v>
      </c>
      <c r="C105" s="13">
        <v>12197.1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200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815</v>
      </c>
      <c r="T105" s="2">
        <v>0</v>
      </c>
      <c r="U105" s="2">
        <v>496</v>
      </c>
      <c r="V105" s="2">
        <v>566.79999999999995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14274.9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1626.92</v>
      </c>
      <c r="AP105" s="2">
        <v>0</v>
      </c>
      <c r="AQ105" s="2">
        <v>1626.92</v>
      </c>
      <c r="AR105" s="2">
        <v>0</v>
      </c>
      <c r="AS105" s="2">
        <v>0</v>
      </c>
      <c r="AT105" s="2">
        <v>121.98</v>
      </c>
      <c r="AU105" s="2">
        <v>0</v>
      </c>
      <c r="AV105" s="2">
        <v>0</v>
      </c>
      <c r="AW105" s="2">
        <v>1402.66</v>
      </c>
      <c r="AX105" s="2">
        <v>3549.16</v>
      </c>
      <c r="AY105" s="2">
        <v>0</v>
      </c>
      <c r="AZ105" s="2">
        <v>0</v>
      </c>
      <c r="BA105" s="2">
        <v>0</v>
      </c>
      <c r="BB105" s="2">
        <v>0</v>
      </c>
      <c r="BC105" s="45">
        <v>-0.32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6700.4</v>
      </c>
      <c r="BN105" s="2">
        <v>7574.5</v>
      </c>
      <c r="BO105" s="2">
        <v>0</v>
      </c>
      <c r="BP105" s="2">
        <v>0</v>
      </c>
      <c r="BQ105" s="2">
        <v>847.74</v>
      </c>
      <c r="BR105" s="2">
        <v>290.74</v>
      </c>
      <c r="BS105" s="2">
        <v>0</v>
      </c>
      <c r="BT105" s="2">
        <v>1560.02</v>
      </c>
      <c r="BU105" s="2">
        <v>0</v>
      </c>
      <c r="BV105" s="2">
        <v>0</v>
      </c>
      <c r="BW105" s="2">
        <v>0</v>
      </c>
      <c r="BX105" s="2">
        <v>1850.76</v>
      </c>
    </row>
    <row r="106" spans="1:76" x14ac:dyDescent="0.25">
      <c r="A106" s="4" t="s">
        <v>174</v>
      </c>
      <c r="B106" s="20" t="s">
        <v>175</v>
      </c>
      <c r="C106" s="13">
        <v>12197.1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815</v>
      </c>
      <c r="T106" s="2">
        <v>0</v>
      </c>
      <c r="U106" s="2">
        <v>496</v>
      </c>
      <c r="V106" s="2">
        <v>566.79999999999995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14074.9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1584.2</v>
      </c>
      <c r="AP106" s="2">
        <v>0</v>
      </c>
      <c r="AQ106" s="2">
        <v>1584.2</v>
      </c>
      <c r="AR106" s="2">
        <v>0</v>
      </c>
      <c r="AS106" s="2">
        <v>0</v>
      </c>
      <c r="AT106" s="2">
        <v>121.98</v>
      </c>
      <c r="AU106" s="2">
        <v>0</v>
      </c>
      <c r="AV106" s="2">
        <v>0</v>
      </c>
      <c r="AW106" s="2">
        <v>1402.66</v>
      </c>
      <c r="AX106" s="2">
        <v>0</v>
      </c>
      <c r="AY106" s="2">
        <v>5113.82</v>
      </c>
      <c r="AZ106" s="2">
        <v>1057.94</v>
      </c>
      <c r="BA106" s="2">
        <v>0</v>
      </c>
      <c r="BB106" s="2">
        <v>0</v>
      </c>
      <c r="BC106" s="2">
        <v>0.3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9280.9</v>
      </c>
      <c r="BN106" s="2">
        <v>4794</v>
      </c>
      <c r="BO106" s="2">
        <v>0</v>
      </c>
      <c r="BP106" s="2">
        <v>0</v>
      </c>
      <c r="BQ106" s="2">
        <v>847.74</v>
      </c>
      <c r="BR106" s="2">
        <v>290.74</v>
      </c>
      <c r="BS106" s="2">
        <v>0</v>
      </c>
      <c r="BT106" s="2">
        <v>1560.02</v>
      </c>
      <c r="BU106" s="2">
        <v>0</v>
      </c>
      <c r="BV106" s="2">
        <v>0</v>
      </c>
      <c r="BW106" s="2">
        <v>0</v>
      </c>
      <c r="BX106" s="2">
        <v>1850.76</v>
      </c>
    </row>
    <row r="107" spans="1:76" x14ac:dyDescent="0.25">
      <c r="A107" s="4" t="s">
        <v>176</v>
      </c>
      <c r="B107" s="20" t="s">
        <v>177</v>
      </c>
      <c r="C107" s="13">
        <v>11279.1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400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737</v>
      </c>
      <c r="T107" s="2">
        <v>0</v>
      </c>
      <c r="U107" s="2">
        <v>455</v>
      </c>
      <c r="V107" s="2">
        <v>566.79999999999995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13437.9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1448.14</v>
      </c>
      <c r="AP107" s="2">
        <v>0</v>
      </c>
      <c r="AQ107" s="2">
        <v>1448.14</v>
      </c>
      <c r="AR107" s="2">
        <v>0</v>
      </c>
      <c r="AS107" s="2">
        <v>0</v>
      </c>
      <c r="AT107" s="2">
        <v>112.8</v>
      </c>
      <c r="AU107" s="2">
        <v>0</v>
      </c>
      <c r="AV107" s="2">
        <v>0</v>
      </c>
      <c r="AW107" s="2">
        <v>1297.0999999999999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45">
        <v>-0.14000000000000001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2857.9</v>
      </c>
      <c r="BN107" s="2">
        <v>10580</v>
      </c>
      <c r="BO107" s="2">
        <v>0</v>
      </c>
      <c r="BP107" s="2">
        <v>0</v>
      </c>
      <c r="BQ107" s="2">
        <v>899.92</v>
      </c>
      <c r="BR107" s="2">
        <v>327.36</v>
      </c>
      <c r="BS107" s="2">
        <v>0</v>
      </c>
      <c r="BT107" s="2">
        <v>1701.96</v>
      </c>
      <c r="BU107" s="2">
        <v>0</v>
      </c>
      <c r="BV107" s="2">
        <v>0</v>
      </c>
      <c r="BW107" s="2">
        <v>0</v>
      </c>
      <c r="BX107" s="2">
        <v>2029.32</v>
      </c>
    </row>
    <row r="108" spans="1:76" x14ac:dyDescent="0.25">
      <c r="A108" s="4" t="s">
        <v>178</v>
      </c>
      <c r="B108" s="20" t="s">
        <v>179</v>
      </c>
      <c r="C108" s="13">
        <v>12197.1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815</v>
      </c>
      <c r="T108" s="2">
        <v>0</v>
      </c>
      <c r="U108" s="2">
        <v>496</v>
      </c>
      <c r="V108" s="2">
        <v>566.79999999999995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14074.9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1584.2</v>
      </c>
      <c r="AP108" s="2">
        <v>0</v>
      </c>
      <c r="AQ108" s="2">
        <v>1584.2</v>
      </c>
      <c r="AR108" s="2">
        <v>0</v>
      </c>
      <c r="AS108" s="2">
        <v>0</v>
      </c>
      <c r="AT108" s="2">
        <v>112.8</v>
      </c>
      <c r="AU108" s="2">
        <v>0</v>
      </c>
      <c r="AV108" s="2">
        <v>0</v>
      </c>
      <c r="AW108" s="2">
        <v>1402.66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0.24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3099.9</v>
      </c>
      <c r="BN108" s="2">
        <v>10975</v>
      </c>
      <c r="BO108" s="2">
        <v>0</v>
      </c>
      <c r="BP108" s="2">
        <v>0</v>
      </c>
      <c r="BQ108" s="2">
        <v>935.06</v>
      </c>
      <c r="BR108" s="2">
        <v>352.02</v>
      </c>
      <c r="BS108" s="2">
        <v>0</v>
      </c>
      <c r="BT108" s="2">
        <v>1797.52</v>
      </c>
      <c r="BU108" s="2">
        <v>0</v>
      </c>
      <c r="BV108" s="2">
        <v>0</v>
      </c>
      <c r="BW108" s="2">
        <v>0</v>
      </c>
      <c r="BX108" s="2">
        <v>2149.54</v>
      </c>
    </row>
    <row r="109" spans="1:76" x14ac:dyDescent="0.25">
      <c r="A109" s="4" t="s">
        <v>180</v>
      </c>
      <c r="B109" s="20" t="s">
        <v>181</v>
      </c>
      <c r="C109" s="13">
        <v>12197.1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200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815</v>
      </c>
      <c r="T109" s="2">
        <v>0</v>
      </c>
      <c r="U109" s="2">
        <v>496</v>
      </c>
      <c r="V109" s="2">
        <v>283.39999999999998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13991.5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1566.38</v>
      </c>
      <c r="AP109" s="2">
        <v>0</v>
      </c>
      <c r="AQ109" s="2">
        <v>1566.38</v>
      </c>
      <c r="AR109" s="2">
        <v>0</v>
      </c>
      <c r="AS109" s="2">
        <v>0</v>
      </c>
      <c r="AT109" s="2">
        <v>121.98</v>
      </c>
      <c r="AU109" s="2">
        <v>0</v>
      </c>
      <c r="AV109" s="2">
        <v>0</v>
      </c>
      <c r="AW109" s="2">
        <v>1402.66</v>
      </c>
      <c r="AX109" s="2">
        <v>4902</v>
      </c>
      <c r="AY109" s="2">
        <v>0</v>
      </c>
      <c r="AZ109" s="2">
        <v>0</v>
      </c>
      <c r="BA109" s="2">
        <v>0</v>
      </c>
      <c r="BB109" s="2">
        <v>0</v>
      </c>
      <c r="BC109" s="45">
        <v>-0.02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7993</v>
      </c>
      <c r="BN109" s="2">
        <v>5998.5</v>
      </c>
      <c r="BO109" s="2">
        <v>0</v>
      </c>
      <c r="BP109" s="2">
        <v>0</v>
      </c>
      <c r="BQ109" s="2">
        <v>847.74</v>
      </c>
      <c r="BR109" s="2">
        <v>290.74</v>
      </c>
      <c r="BS109" s="2">
        <v>0</v>
      </c>
      <c r="BT109" s="2">
        <v>1560.02</v>
      </c>
      <c r="BU109" s="2">
        <v>0</v>
      </c>
      <c r="BV109" s="2">
        <v>0</v>
      </c>
      <c r="BW109" s="2">
        <v>0</v>
      </c>
      <c r="BX109" s="2">
        <v>1850.76</v>
      </c>
    </row>
    <row r="110" spans="1:76" x14ac:dyDescent="0.25">
      <c r="A110" s="4" t="s">
        <v>182</v>
      </c>
      <c r="B110" s="20" t="s">
        <v>183</v>
      </c>
      <c r="C110" s="13">
        <v>11279.1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200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737</v>
      </c>
      <c r="T110" s="2">
        <v>0</v>
      </c>
      <c r="U110" s="2">
        <v>455</v>
      </c>
      <c r="V110" s="2">
        <v>283.39999999999998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12954.5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1353.52</v>
      </c>
      <c r="AP110" s="2">
        <v>0</v>
      </c>
      <c r="AQ110" s="2">
        <v>1353.52</v>
      </c>
      <c r="AR110" s="2">
        <v>0</v>
      </c>
      <c r="AS110" s="2">
        <v>0</v>
      </c>
      <c r="AT110" s="2">
        <v>112.8</v>
      </c>
      <c r="AU110" s="2">
        <v>0</v>
      </c>
      <c r="AV110" s="2">
        <v>0</v>
      </c>
      <c r="AW110" s="2">
        <v>1297.0999999999999</v>
      </c>
      <c r="AX110" s="2">
        <v>5160</v>
      </c>
      <c r="AY110" s="2">
        <v>0</v>
      </c>
      <c r="AZ110" s="2">
        <v>0</v>
      </c>
      <c r="BA110" s="2">
        <v>0</v>
      </c>
      <c r="BB110" s="2">
        <v>0</v>
      </c>
      <c r="BC110" s="2">
        <v>0.08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7923.5</v>
      </c>
      <c r="BN110" s="2">
        <v>5031</v>
      </c>
      <c r="BO110" s="2">
        <v>0</v>
      </c>
      <c r="BP110" s="2">
        <v>0</v>
      </c>
      <c r="BQ110" s="2">
        <v>816.54</v>
      </c>
      <c r="BR110" s="2">
        <v>268.83999999999997</v>
      </c>
      <c r="BS110" s="2">
        <v>0</v>
      </c>
      <c r="BT110" s="2">
        <v>1475.22</v>
      </c>
      <c r="BU110" s="2">
        <v>0</v>
      </c>
      <c r="BV110" s="2">
        <v>0</v>
      </c>
      <c r="BW110" s="2">
        <v>0</v>
      </c>
      <c r="BX110" s="2">
        <v>1744.06</v>
      </c>
    </row>
    <row r="111" spans="1:76" x14ac:dyDescent="0.25">
      <c r="A111" s="4" t="s">
        <v>184</v>
      </c>
      <c r="B111" s="20" t="s">
        <v>185</v>
      </c>
      <c r="C111" s="13">
        <v>10907.1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717</v>
      </c>
      <c r="T111" s="2">
        <v>0</v>
      </c>
      <c r="U111" s="2">
        <v>447</v>
      </c>
      <c r="V111" s="2">
        <v>283.39999999999998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12354.5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1246</v>
      </c>
      <c r="AP111" s="2">
        <v>0</v>
      </c>
      <c r="AQ111" s="2">
        <v>1246</v>
      </c>
      <c r="AR111" s="2">
        <v>0</v>
      </c>
      <c r="AS111" s="2">
        <v>0</v>
      </c>
      <c r="AT111" s="2">
        <v>109.08</v>
      </c>
      <c r="AU111" s="2">
        <v>0</v>
      </c>
      <c r="AV111" s="2">
        <v>0</v>
      </c>
      <c r="AW111" s="2">
        <v>1254.32</v>
      </c>
      <c r="AX111" s="2">
        <v>3270</v>
      </c>
      <c r="AY111" s="2">
        <v>0</v>
      </c>
      <c r="AZ111" s="2">
        <v>0</v>
      </c>
      <c r="BA111" s="2">
        <v>0</v>
      </c>
      <c r="BB111" s="2">
        <v>0</v>
      </c>
      <c r="BC111" s="2">
        <v>0.1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5879.5</v>
      </c>
      <c r="BN111" s="2">
        <v>6475</v>
      </c>
      <c r="BO111" s="2">
        <v>0</v>
      </c>
      <c r="BP111" s="2">
        <v>0</v>
      </c>
      <c r="BQ111" s="2">
        <v>803.9</v>
      </c>
      <c r="BR111" s="2">
        <v>259.98</v>
      </c>
      <c r="BS111" s="2">
        <v>0</v>
      </c>
      <c r="BT111" s="2">
        <v>1440.84</v>
      </c>
      <c r="BU111" s="2">
        <v>0</v>
      </c>
      <c r="BV111" s="2">
        <v>0</v>
      </c>
      <c r="BW111" s="2">
        <v>0</v>
      </c>
      <c r="BX111" s="2">
        <v>1700.82</v>
      </c>
    </row>
    <row r="112" spans="1:76" x14ac:dyDescent="0.25">
      <c r="A112" s="4" t="s">
        <v>186</v>
      </c>
      <c r="B112" s="20" t="s">
        <v>187</v>
      </c>
      <c r="C112" s="13">
        <v>11669.1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200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788</v>
      </c>
      <c r="T112" s="2">
        <v>0</v>
      </c>
      <c r="U112" s="2">
        <v>468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13125.1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1386.14</v>
      </c>
      <c r="AP112" s="2">
        <v>0</v>
      </c>
      <c r="AQ112" s="2">
        <v>1386.14</v>
      </c>
      <c r="AR112" s="2">
        <v>0</v>
      </c>
      <c r="AS112" s="2">
        <v>0</v>
      </c>
      <c r="AT112" s="2">
        <v>121.98</v>
      </c>
      <c r="AU112" s="2">
        <v>0</v>
      </c>
      <c r="AV112" s="2">
        <v>0</v>
      </c>
      <c r="AW112" s="2">
        <v>1341.94</v>
      </c>
      <c r="AX112" s="2">
        <v>5112</v>
      </c>
      <c r="AY112" s="2">
        <v>0</v>
      </c>
      <c r="AZ112" s="2">
        <v>0</v>
      </c>
      <c r="BA112" s="2">
        <v>0</v>
      </c>
      <c r="BB112" s="2">
        <v>0</v>
      </c>
      <c r="BC112" s="2">
        <v>0.2</v>
      </c>
      <c r="BD112" s="2">
        <v>0</v>
      </c>
      <c r="BE112" s="2">
        <v>0</v>
      </c>
      <c r="BF112" s="2">
        <v>0</v>
      </c>
      <c r="BG112" s="2">
        <v>0</v>
      </c>
      <c r="BH112" s="2">
        <v>1644.34</v>
      </c>
      <c r="BI112" s="2">
        <v>0</v>
      </c>
      <c r="BJ112" s="2">
        <v>0</v>
      </c>
      <c r="BK112" s="2">
        <v>0</v>
      </c>
      <c r="BL112" s="2">
        <v>0</v>
      </c>
      <c r="BM112" s="2">
        <v>9606.6</v>
      </c>
      <c r="BN112" s="2">
        <v>3518.5</v>
      </c>
      <c r="BO112" s="2">
        <v>0</v>
      </c>
      <c r="BP112" s="2">
        <v>0</v>
      </c>
      <c r="BQ112" s="2">
        <v>939</v>
      </c>
      <c r="BR112" s="2">
        <v>354.78</v>
      </c>
      <c r="BS112" s="2">
        <v>0</v>
      </c>
      <c r="BT112" s="2">
        <v>1808.22</v>
      </c>
      <c r="BU112" s="2">
        <v>0</v>
      </c>
      <c r="BV112" s="2">
        <v>0</v>
      </c>
      <c r="BW112" s="2">
        <v>0</v>
      </c>
      <c r="BX112" s="2">
        <v>2163</v>
      </c>
    </row>
    <row r="113" spans="1:76" x14ac:dyDescent="0.25">
      <c r="A113" s="4" t="s">
        <v>188</v>
      </c>
      <c r="B113" s="20" t="s">
        <v>189</v>
      </c>
      <c r="C113" s="13">
        <v>12197.1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200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815</v>
      </c>
      <c r="T113" s="2">
        <v>0</v>
      </c>
      <c r="U113" s="2">
        <v>496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13301.53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1427.78</v>
      </c>
      <c r="AP113" s="2">
        <v>0</v>
      </c>
      <c r="AQ113" s="2">
        <v>1427.78</v>
      </c>
      <c r="AR113" s="2">
        <v>0</v>
      </c>
      <c r="AS113" s="2">
        <v>0</v>
      </c>
      <c r="AT113" s="2">
        <v>121.98</v>
      </c>
      <c r="AU113" s="2">
        <v>0</v>
      </c>
      <c r="AV113" s="2">
        <v>0</v>
      </c>
      <c r="AW113" s="2">
        <v>1402.66</v>
      </c>
      <c r="AX113" s="2">
        <v>4842</v>
      </c>
      <c r="AY113" s="2">
        <v>0</v>
      </c>
      <c r="AZ113" s="2">
        <v>0</v>
      </c>
      <c r="BA113" s="2">
        <v>0</v>
      </c>
      <c r="BB113" s="2">
        <v>0</v>
      </c>
      <c r="BC113" s="2">
        <v>0.13</v>
      </c>
      <c r="BD113" s="2">
        <v>0</v>
      </c>
      <c r="BE113" s="2">
        <v>0</v>
      </c>
      <c r="BF113" s="2">
        <v>0</v>
      </c>
      <c r="BG113" s="2">
        <v>0</v>
      </c>
      <c r="BH113" s="2">
        <v>828.48</v>
      </c>
      <c r="BI113" s="2">
        <v>0</v>
      </c>
      <c r="BJ113" s="2">
        <v>0</v>
      </c>
      <c r="BK113" s="2">
        <v>0</v>
      </c>
      <c r="BL113" s="2">
        <v>0</v>
      </c>
      <c r="BM113" s="2">
        <v>8623.0300000000007</v>
      </c>
      <c r="BN113" s="2">
        <v>4678.5</v>
      </c>
      <c r="BO113" s="2">
        <v>0</v>
      </c>
      <c r="BP113" s="2">
        <v>0</v>
      </c>
      <c r="BQ113" s="2">
        <v>943.24</v>
      </c>
      <c r="BR113" s="2">
        <v>345.82</v>
      </c>
      <c r="BS113" s="2">
        <v>0</v>
      </c>
      <c r="BT113" s="2">
        <v>1790.49</v>
      </c>
      <c r="BU113" s="2">
        <v>0</v>
      </c>
      <c r="BV113" s="2">
        <v>0</v>
      </c>
      <c r="BW113" s="2">
        <v>0</v>
      </c>
      <c r="BX113" s="2">
        <v>2136.31</v>
      </c>
    </row>
    <row r="114" spans="1:76" x14ac:dyDescent="0.25">
      <c r="A114" s="4" t="s">
        <v>190</v>
      </c>
      <c r="B114" s="20" t="s">
        <v>191</v>
      </c>
      <c r="C114" s="13">
        <v>11669.1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400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788</v>
      </c>
      <c r="T114" s="2">
        <v>0</v>
      </c>
      <c r="U114" s="2">
        <v>468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13325.1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1424.04</v>
      </c>
      <c r="AP114" s="2">
        <v>0</v>
      </c>
      <c r="AQ114" s="2">
        <v>1424.04</v>
      </c>
      <c r="AR114" s="2">
        <v>0</v>
      </c>
      <c r="AS114" s="2">
        <v>0</v>
      </c>
      <c r="AT114" s="2">
        <v>116.7</v>
      </c>
      <c r="AU114" s="2">
        <v>0</v>
      </c>
      <c r="AV114" s="2">
        <v>0</v>
      </c>
      <c r="AW114" s="2">
        <v>1341.94</v>
      </c>
      <c r="AX114" s="2">
        <v>5534</v>
      </c>
      <c r="AY114" s="2">
        <v>0</v>
      </c>
      <c r="AZ114" s="2">
        <v>0</v>
      </c>
      <c r="BA114" s="2">
        <v>0</v>
      </c>
      <c r="BB114" s="2">
        <v>0</v>
      </c>
      <c r="BC114" s="2">
        <v>0.42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8417.1</v>
      </c>
      <c r="BN114" s="2">
        <v>4908</v>
      </c>
      <c r="BO114" s="2">
        <v>0</v>
      </c>
      <c r="BP114" s="2">
        <v>0</v>
      </c>
      <c r="BQ114" s="2">
        <v>905.98</v>
      </c>
      <c r="BR114" s="2">
        <v>331.6</v>
      </c>
      <c r="BS114" s="2">
        <v>0</v>
      </c>
      <c r="BT114" s="2">
        <v>1718.42</v>
      </c>
      <c r="BU114" s="2">
        <v>0</v>
      </c>
      <c r="BV114" s="2">
        <v>0</v>
      </c>
      <c r="BW114" s="2">
        <v>0</v>
      </c>
      <c r="BX114" s="2">
        <v>2050.02</v>
      </c>
    </row>
    <row r="115" spans="1:76" x14ac:dyDescent="0.25">
      <c r="A115" s="4" t="s">
        <v>192</v>
      </c>
      <c r="B115" s="20" t="s">
        <v>193</v>
      </c>
      <c r="C115" s="13">
        <v>12197.1</v>
      </c>
      <c r="D115" s="2">
        <v>0</v>
      </c>
      <c r="E115" s="2">
        <v>2286.96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400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788</v>
      </c>
      <c r="T115" s="2">
        <v>0</v>
      </c>
      <c r="U115" s="2">
        <v>468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16140.06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1935.08</v>
      </c>
      <c r="AP115" s="2">
        <v>0</v>
      </c>
      <c r="AQ115" s="2">
        <v>1935.08</v>
      </c>
      <c r="AR115" s="2">
        <v>0</v>
      </c>
      <c r="AS115" s="2">
        <v>0</v>
      </c>
      <c r="AT115" s="2">
        <v>121.96</v>
      </c>
      <c r="AU115" s="2">
        <v>0</v>
      </c>
      <c r="AV115" s="2">
        <v>0</v>
      </c>
      <c r="AW115" s="2">
        <v>1402.66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45">
        <v>-0.14000000000000001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3459.56</v>
      </c>
      <c r="BN115" s="2">
        <v>12680.5</v>
      </c>
      <c r="BO115" s="2">
        <v>0</v>
      </c>
      <c r="BP115" s="2">
        <v>0</v>
      </c>
      <c r="BQ115" s="2">
        <v>915.5</v>
      </c>
      <c r="BR115" s="2">
        <v>338.3</v>
      </c>
      <c r="BS115" s="2">
        <v>0</v>
      </c>
      <c r="BT115" s="2">
        <v>1744.34</v>
      </c>
      <c r="BU115" s="2">
        <v>0</v>
      </c>
      <c r="BV115" s="2">
        <v>0</v>
      </c>
      <c r="BW115" s="2">
        <v>0</v>
      </c>
      <c r="BX115" s="2">
        <v>2082.64</v>
      </c>
    </row>
    <row r="116" spans="1:76" x14ac:dyDescent="0.25">
      <c r="A116" s="4" t="s">
        <v>194</v>
      </c>
      <c r="B116" s="20" t="s">
        <v>195</v>
      </c>
      <c r="C116" s="13">
        <v>11279.1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200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737</v>
      </c>
      <c r="T116" s="2">
        <v>0</v>
      </c>
      <c r="U116" s="2">
        <v>455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12671.1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1302.72</v>
      </c>
      <c r="AP116" s="2">
        <v>0</v>
      </c>
      <c r="AQ116" s="2">
        <v>1302.72</v>
      </c>
      <c r="AR116" s="2">
        <v>0</v>
      </c>
      <c r="AS116" s="2">
        <v>0</v>
      </c>
      <c r="AT116" s="2">
        <v>112.8</v>
      </c>
      <c r="AU116" s="2">
        <v>0</v>
      </c>
      <c r="AV116" s="2">
        <v>0</v>
      </c>
      <c r="AW116" s="2">
        <v>1297.06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0.02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2712.6</v>
      </c>
      <c r="BN116" s="2">
        <v>9958.5</v>
      </c>
      <c r="BO116" s="2">
        <v>0</v>
      </c>
      <c r="BP116" s="2">
        <v>0</v>
      </c>
      <c r="BQ116" s="2">
        <v>816.54</v>
      </c>
      <c r="BR116" s="2">
        <v>268.83999999999997</v>
      </c>
      <c r="BS116" s="2">
        <v>0</v>
      </c>
      <c r="BT116" s="2">
        <v>1475.22</v>
      </c>
      <c r="BU116" s="2">
        <v>0</v>
      </c>
      <c r="BV116" s="2">
        <v>0</v>
      </c>
      <c r="BW116" s="2">
        <v>0</v>
      </c>
      <c r="BX116" s="2">
        <v>1744.06</v>
      </c>
    </row>
    <row r="117" spans="1:76" x14ac:dyDescent="0.25">
      <c r="A117" s="4" t="s">
        <v>196</v>
      </c>
      <c r="B117" s="20" t="s">
        <v>197</v>
      </c>
      <c r="C117" s="13">
        <v>11669.1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400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788</v>
      </c>
      <c r="T117" s="2">
        <v>0</v>
      </c>
      <c r="U117" s="2">
        <v>468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13325.1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1424.04</v>
      </c>
      <c r="AP117" s="2">
        <v>0</v>
      </c>
      <c r="AQ117" s="2">
        <v>1424.04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1341.94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0.12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2766.1</v>
      </c>
      <c r="BN117" s="2">
        <v>10559</v>
      </c>
      <c r="BO117" s="2">
        <v>0</v>
      </c>
      <c r="BP117" s="2">
        <v>0</v>
      </c>
      <c r="BQ117" s="2">
        <v>829.78</v>
      </c>
      <c r="BR117" s="2">
        <v>278.14</v>
      </c>
      <c r="BS117" s="2">
        <v>0</v>
      </c>
      <c r="BT117" s="2">
        <v>1511.24</v>
      </c>
      <c r="BU117" s="2">
        <v>0</v>
      </c>
      <c r="BV117" s="2">
        <v>0</v>
      </c>
      <c r="BW117" s="2">
        <v>0</v>
      </c>
      <c r="BX117" s="2">
        <v>1789.38</v>
      </c>
    </row>
    <row r="118" spans="1:76" x14ac:dyDescent="0.25">
      <c r="A118" s="4" t="s">
        <v>562</v>
      </c>
      <c r="B118" s="20" t="s">
        <v>563</v>
      </c>
      <c r="C118" s="13">
        <v>16246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1116.58</v>
      </c>
      <c r="O118" s="2">
        <v>279.14</v>
      </c>
      <c r="P118" s="2">
        <v>0</v>
      </c>
      <c r="Q118" s="2">
        <v>0</v>
      </c>
      <c r="R118" s="2">
        <v>5582.88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6978.6</v>
      </c>
      <c r="AH118" s="2">
        <v>4.03</v>
      </c>
      <c r="AI118" s="2">
        <v>7.26</v>
      </c>
      <c r="AJ118" s="2">
        <v>5.6</v>
      </c>
      <c r="AK118" s="2">
        <v>0</v>
      </c>
      <c r="AL118" s="45">
        <v>-200.74</v>
      </c>
      <c r="AM118" s="2">
        <v>0</v>
      </c>
      <c r="AN118" s="45">
        <v>-143.52000000000001</v>
      </c>
      <c r="AO118" s="2">
        <v>57.21</v>
      </c>
      <c r="AP118" s="2">
        <v>651.09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0.03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507.6</v>
      </c>
      <c r="BN118" s="2">
        <v>6471</v>
      </c>
      <c r="BO118" s="2">
        <v>11.29</v>
      </c>
      <c r="BP118" s="2">
        <v>20.329999999999998</v>
      </c>
      <c r="BQ118" s="2">
        <v>32.85</v>
      </c>
      <c r="BR118" s="2">
        <v>12.91</v>
      </c>
      <c r="BS118" s="2">
        <v>0</v>
      </c>
      <c r="BT118" s="2">
        <v>64.47</v>
      </c>
      <c r="BU118" s="2">
        <v>32.270000000000003</v>
      </c>
      <c r="BV118" s="2">
        <v>6.45</v>
      </c>
      <c r="BW118" s="2">
        <v>0</v>
      </c>
      <c r="BX118" s="2">
        <v>116.1</v>
      </c>
    </row>
    <row r="119" spans="1:76" x14ac:dyDescent="0.25">
      <c r="A119" s="4" t="s">
        <v>198</v>
      </c>
      <c r="B119" s="20" t="s">
        <v>199</v>
      </c>
      <c r="C119" s="13">
        <v>11279.1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200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638.55999999999995</v>
      </c>
      <c r="T119" s="2">
        <v>0</v>
      </c>
      <c r="U119" s="2">
        <v>394.16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12370.83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1248.92</v>
      </c>
      <c r="AP119" s="2">
        <v>0</v>
      </c>
      <c r="AQ119" s="2">
        <v>1248.92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1297.0899999999999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0.32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2546.33</v>
      </c>
      <c r="BN119" s="2">
        <v>9824.5</v>
      </c>
      <c r="BO119" s="2">
        <v>0</v>
      </c>
      <c r="BP119" s="2">
        <v>0</v>
      </c>
      <c r="BQ119" s="2">
        <v>816.54</v>
      </c>
      <c r="BR119" s="2">
        <v>268.83999999999997</v>
      </c>
      <c r="BS119" s="2">
        <v>0</v>
      </c>
      <c r="BT119" s="2">
        <v>1475.22</v>
      </c>
      <c r="BU119" s="2">
        <v>0</v>
      </c>
      <c r="BV119" s="2">
        <v>0</v>
      </c>
      <c r="BW119" s="2">
        <v>0</v>
      </c>
      <c r="BX119" s="2">
        <v>1744.06</v>
      </c>
    </row>
    <row r="120" spans="1:76" x14ac:dyDescent="0.25">
      <c r="A120" s="11" t="s">
        <v>538</v>
      </c>
      <c r="B120" s="26"/>
      <c r="C120" s="26" t="s">
        <v>39</v>
      </c>
      <c r="D120" s="26" t="s">
        <v>39</v>
      </c>
      <c r="E120" s="26" t="s">
        <v>39</v>
      </c>
      <c r="F120" s="26" t="s">
        <v>39</v>
      </c>
      <c r="G120" s="26" t="s">
        <v>39</v>
      </c>
      <c r="H120" s="26" t="s">
        <v>39</v>
      </c>
      <c r="I120" s="26" t="s">
        <v>39</v>
      </c>
      <c r="J120" s="26" t="s">
        <v>39</v>
      </c>
      <c r="K120" s="26" t="s">
        <v>39</v>
      </c>
      <c r="L120" s="26" t="s">
        <v>39</v>
      </c>
      <c r="M120" s="26" t="s">
        <v>39</v>
      </c>
      <c r="N120" s="26" t="s">
        <v>39</v>
      </c>
      <c r="O120" s="26" t="s">
        <v>39</v>
      </c>
      <c r="P120" s="26" t="s">
        <v>39</v>
      </c>
      <c r="Q120" s="26" t="s">
        <v>39</v>
      </c>
      <c r="R120" s="26" t="s">
        <v>39</v>
      </c>
      <c r="S120" s="26" t="s">
        <v>39</v>
      </c>
      <c r="T120" s="26" t="s">
        <v>39</v>
      </c>
      <c r="U120" s="26" t="s">
        <v>39</v>
      </c>
      <c r="V120" s="26" t="s">
        <v>39</v>
      </c>
      <c r="W120" s="26" t="s">
        <v>39</v>
      </c>
      <c r="X120" s="26" t="s">
        <v>39</v>
      </c>
      <c r="Y120" s="26" t="s">
        <v>39</v>
      </c>
      <c r="Z120" s="26" t="s">
        <v>39</v>
      </c>
      <c r="AA120" s="26" t="s">
        <v>39</v>
      </c>
      <c r="AB120" s="26" t="s">
        <v>39</v>
      </c>
      <c r="AC120" s="26" t="s">
        <v>39</v>
      </c>
      <c r="AD120" s="26" t="s">
        <v>39</v>
      </c>
      <c r="AE120" s="26" t="s">
        <v>39</v>
      </c>
      <c r="AF120" s="26" t="s">
        <v>39</v>
      </c>
      <c r="AG120" s="26" t="s">
        <v>39</v>
      </c>
      <c r="AH120" s="26" t="s">
        <v>39</v>
      </c>
      <c r="AI120" s="26" t="s">
        <v>39</v>
      </c>
      <c r="AJ120" s="26" t="s">
        <v>39</v>
      </c>
      <c r="AK120" s="26" t="s">
        <v>39</v>
      </c>
      <c r="AL120" s="26" t="s">
        <v>39</v>
      </c>
      <c r="AM120" s="26" t="s">
        <v>39</v>
      </c>
      <c r="AN120" s="26" t="s">
        <v>39</v>
      </c>
      <c r="AO120" s="26" t="s">
        <v>39</v>
      </c>
      <c r="AP120" s="26" t="s">
        <v>39</v>
      </c>
      <c r="AQ120" s="26" t="s">
        <v>39</v>
      </c>
      <c r="AR120" s="26" t="s">
        <v>39</v>
      </c>
      <c r="AS120" s="26" t="s">
        <v>39</v>
      </c>
      <c r="AT120" s="26" t="s">
        <v>39</v>
      </c>
      <c r="AU120" s="26" t="s">
        <v>39</v>
      </c>
      <c r="AV120" s="26" t="s">
        <v>39</v>
      </c>
      <c r="AW120" s="26" t="s">
        <v>39</v>
      </c>
      <c r="AX120" s="26" t="s">
        <v>39</v>
      </c>
      <c r="AY120" s="26" t="s">
        <v>39</v>
      </c>
      <c r="AZ120" s="26" t="s">
        <v>39</v>
      </c>
      <c r="BA120" s="26" t="s">
        <v>39</v>
      </c>
      <c r="BB120" s="26" t="s">
        <v>39</v>
      </c>
      <c r="BC120" s="26" t="s">
        <v>39</v>
      </c>
      <c r="BD120" s="26" t="s">
        <v>39</v>
      </c>
      <c r="BE120" s="26" t="s">
        <v>39</v>
      </c>
      <c r="BF120" s="26" t="s">
        <v>39</v>
      </c>
      <c r="BG120" s="26" t="s">
        <v>39</v>
      </c>
      <c r="BH120" s="26" t="s">
        <v>39</v>
      </c>
      <c r="BI120" s="26" t="s">
        <v>39</v>
      </c>
      <c r="BJ120" s="26" t="s">
        <v>39</v>
      </c>
      <c r="BK120" s="26" t="s">
        <v>39</v>
      </c>
      <c r="BL120" s="26" t="s">
        <v>39</v>
      </c>
      <c r="BM120" s="26" t="s">
        <v>39</v>
      </c>
      <c r="BN120" s="26" t="s">
        <v>39</v>
      </c>
      <c r="BO120" s="26" t="s">
        <v>39</v>
      </c>
      <c r="BP120" s="26" t="s">
        <v>39</v>
      </c>
      <c r="BQ120" s="26" t="s">
        <v>39</v>
      </c>
      <c r="BR120" s="26" t="s">
        <v>39</v>
      </c>
      <c r="BS120" s="26" t="s">
        <v>39</v>
      </c>
      <c r="BT120" s="26" t="s">
        <v>39</v>
      </c>
      <c r="BU120" s="26" t="s">
        <v>39</v>
      </c>
      <c r="BV120" s="26" t="s">
        <v>39</v>
      </c>
      <c r="BW120" s="26" t="s">
        <v>39</v>
      </c>
      <c r="BX120" s="26" t="s">
        <v>39</v>
      </c>
    </row>
    <row r="121" spans="1:76" x14ac:dyDescent="0.25">
      <c r="A121" s="4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</row>
    <row r="122" spans="1:76" x14ac:dyDescent="0.25">
      <c r="A122" s="10" t="s">
        <v>206</v>
      </c>
      <c r="B122" s="20"/>
      <c r="C122" s="28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</row>
    <row r="123" spans="1:76" x14ac:dyDescent="0.25">
      <c r="A123" s="4" t="s">
        <v>207</v>
      </c>
      <c r="B123" s="20" t="s">
        <v>208</v>
      </c>
      <c r="C123" s="13">
        <v>12038.1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200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802</v>
      </c>
      <c r="T123" s="2">
        <v>0</v>
      </c>
      <c r="U123" s="2">
        <v>482</v>
      </c>
      <c r="V123" s="2">
        <v>850.2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14372.3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1647.72</v>
      </c>
      <c r="AP123" s="2">
        <v>0</v>
      </c>
      <c r="AQ123" s="2">
        <v>1647.72</v>
      </c>
      <c r="AR123" s="2">
        <v>0</v>
      </c>
      <c r="AS123" s="2">
        <v>0</v>
      </c>
      <c r="AT123" s="2">
        <v>120.38</v>
      </c>
      <c r="AU123" s="2">
        <v>0</v>
      </c>
      <c r="AV123" s="2">
        <v>0</v>
      </c>
      <c r="AW123" s="2">
        <v>1384.38</v>
      </c>
      <c r="AX123" s="2">
        <v>2086</v>
      </c>
      <c r="AY123" s="2">
        <v>3846.08</v>
      </c>
      <c r="AZ123" s="2">
        <v>0</v>
      </c>
      <c r="BA123" s="2">
        <v>0</v>
      </c>
      <c r="BB123" s="2">
        <v>0</v>
      </c>
      <c r="BC123" s="45">
        <v>-0.26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9084.2999999999993</v>
      </c>
      <c r="BN123" s="2">
        <v>5288</v>
      </c>
      <c r="BO123" s="2">
        <v>0</v>
      </c>
      <c r="BP123" s="2">
        <v>0</v>
      </c>
      <c r="BQ123" s="2">
        <v>842.32</v>
      </c>
      <c r="BR123" s="2">
        <v>286.94</v>
      </c>
      <c r="BS123" s="2">
        <v>0</v>
      </c>
      <c r="BT123" s="2">
        <v>1545.32</v>
      </c>
      <c r="BU123" s="2">
        <v>0</v>
      </c>
      <c r="BV123" s="2">
        <v>0</v>
      </c>
      <c r="BW123" s="2">
        <v>0</v>
      </c>
      <c r="BX123" s="2">
        <v>1832.26</v>
      </c>
    </row>
    <row r="124" spans="1:76" x14ac:dyDescent="0.25">
      <c r="A124" s="4" t="s">
        <v>209</v>
      </c>
      <c r="B124" s="20" t="s">
        <v>210</v>
      </c>
      <c r="C124" s="13">
        <v>11279.1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200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737</v>
      </c>
      <c r="T124" s="2">
        <v>0</v>
      </c>
      <c r="U124" s="2">
        <v>455</v>
      </c>
      <c r="V124" s="2">
        <v>850.2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13521.3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1465.94</v>
      </c>
      <c r="AP124" s="2">
        <v>0</v>
      </c>
      <c r="AQ124" s="2">
        <v>1465.94</v>
      </c>
      <c r="AR124" s="2">
        <v>0</v>
      </c>
      <c r="AS124" s="2">
        <v>0</v>
      </c>
      <c r="AT124" s="2">
        <v>112.8</v>
      </c>
      <c r="AU124" s="2">
        <v>0</v>
      </c>
      <c r="AV124" s="2">
        <v>0</v>
      </c>
      <c r="AW124" s="2">
        <v>1297.0999999999999</v>
      </c>
      <c r="AX124" s="2">
        <v>2649.5</v>
      </c>
      <c r="AY124" s="2">
        <v>0</v>
      </c>
      <c r="AZ124" s="2">
        <v>0</v>
      </c>
      <c r="BA124" s="2">
        <v>0</v>
      </c>
      <c r="BB124" s="2">
        <v>0</v>
      </c>
      <c r="BC124" s="45">
        <v>-0.04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5525.3</v>
      </c>
      <c r="BN124" s="2">
        <v>7996</v>
      </c>
      <c r="BO124" s="2">
        <v>0</v>
      </c>
      <c r="BP124" s="2">
        <v>0</v>
      </c>
      <c r="BQ124" s="2">
        <v>816.54</v>
      </c>
      <c r="BR124" s="2">
        <v>268.83999999999997</v>
      </c>
      <c r="BS124" s="2">
        <v>0</v>
      </c>
      <c r="BT124" s="2">
        <v>1475.22</v>
      </c>
      <c r="BU124" s="2">
        <v>0</v>
      </c>
      <c r="BV124" s="2">
        <v>0</v>
      </c>
      <c r="BW124" s="2">
        <v>0</v>
      </c>
      <c r="BX124" s="2">
        <v>1744.06</v>
      </c>
    </row>
    <row r="125" spans="1:76" x14ac:dyDescent="0.25">
      <c r="A125" s="4" t="s">
        <v>211</v>
      </c>
      <c r="B125" s="20" t="s">
        <v>212</v>
      </c>
      <c r="C125" s="13">
        <v>11279.1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737</v>
      </c>
      <c r="T125" s="2">
        <v>0</v>
      </c>
      <c r="U125" s="2">
        <v>455</v>
      </c>
      <c r="V125" s="2">
        <v>850.2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13312.68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1421.38</v>
      </c>
      <c r="AP125" s="2">
        <v>0</v>
      </c>
      <c r="AQ125" s="2">
        <v>1421.38</v>
      </c>
      <c r="AR125" s="2">
        <v>0</v>
      </c>
      <c r="AS125" s="2">
        <v>0</v>
      </c>
      <c r="AT125" s="2">
        <v>112.8</v>
      </c>
      <c r="AU125" s="2">
        <v>0</v>
      </c>
      <c r="AV125" s="2">
        <v>0</v>
      </c>
      <c r="AW125" s="2">
        <v>1297.0999999999999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45">
        <v>-0.1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2831.18</v>
      </c>
      <c r="BN125" s="2">
        <v>10481.5</v>
      </c>
      <c r="BO125" s="2">
        <v>0</v>
      </c>
      <c r="BP125" s="2">
        <v>0</v>
      </c>
      <c r="BQ125" s="2">
        <v>901.26</v>
      </c>
      <c r="BR125" s="2">
        <v>328.3</v>
      </c>
      <c r="BS125" s="2">
        <v>0</v>
      </c>
      <c r="BT125" s="2">
        <v>1705.58</v>
      </c>
      <c r="BU125" s="2">
        <v>0</v>
      </c>
      <c r="BV125" s="2">
        <v>0</v>
      </c>
      <c r="BW125" s="2">
        <v>0</v>
      </c>
      <c r="BX125" s="2">
        <v>2033.88</v>
      </c>
    </row>
    <row r="126" spans="1:76" x14ac:dyDescent="0.25">
      <c r="A126" s="4" t="s">
        <v>213</v>
      </c>
      <c r="B126" s="20" t="s">
        <v>214</v>
      </c>
      <c r="C126" s="13">
        <v>11279.1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400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737</v>
      </c>
      <c r="T126" s="2">
        <v>0</v>
      </c>
      <c r="U126" s="2">
        <v>455</v>
      </c>
      <c r="V126" s="2">
        <v>850.2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13721.3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1508.66</v>
      </c>
      <c r="AP126" s="2">
        <v>0</v>
      </c>
      <c r="AQ126" s="2">
        <v>1508.66</v>
      </c>
      <c r="AR126" s="2">
        <v>0</v>
      </c>
      <c r="AS126" s="2">
        <v>0</v>
      </c>
      <c r="AT126" s="2">
        <v>112.8</v>
      </c>
      <c r="AU126" s="2">
        <v>0</v>
      </c>
      <c r="AV126" s="2">
        <v>0</v>
      </c>
      <c r="AW126" s="2">
        <v>1297.0999999999999</v>
      </c>
      <c r="AX126" s="2">
        <v>5640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1601.74</v>
      </c>
      <c r="BI126" s="2">
        <v>0</v>
      </c>
      <c r="BJ126" s="2">
        <v>0</v>
      </c>
      <c r="BK126" s="2">
        <v>0</v>
      </c>
      <c r="BL126" s="2">
        <v>0</v>
      </c>
      <c r="BM126" s="2">
        <v>10160.299999999999</v>
      </c>
      <c r="BN126" s="2">
        <v>3561</v>
      </c>
      <c r="BO126" s="2">
        <v>0</v>
      </c>
      <c r="BP126" s="2">
        <v>0</v>
      </c>
      <c r="BQ126" s="2">
        <v>907.5</v>
      </c>
      <c r="BR126" s="2">
        <v>332.68</v>
      </c>
      <c r="BS126" s="2">
        <v>0</v>
      </c>
      <c r="BT126" s="2">
        <v>1722.54</v>
      </c>
      <c r="BU126" s="2">
        <v>0</v>
      </c>
      <c r="BV126" s="2">
        <v>0</v>
      </c>
      <c r="BW126" s="2">
        <v>0</v>
      </c>
      <c r="BX126" s="2">
        <v>2055.2199999999998</v>
      </c>
    </row>
    <row r="127" spans="1:76" x14ac:dyDescent="0.25">
      <c r="A127" s="4" t="s">
        <v>215</v>
      </c>
      <c r="B127" s="20" t="s">
        <v>216</v>
      </c>
      <c r="C127" s="13">
        <v>11279.1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737</v>
      </c>
      <c r="T127" s="2">
        <v>0</v>
      </c>
      <c r="U127" s="2">
        <v>455</v>
      </c>
      <c r="V127" s="2">
        <v>708.5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13179.6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1393.84</v>
      </c>
      <c r="AP127" s="2">
        <v>0</v>
      </c>
      <c r="AQ127" s="2">
        <v>1393.84</v>
      </c>
      <c r="AR127" s="2">
        <v>0</v>
      </c>
      <c r="AS127" s="2">
        <v>0</v>
      </c>
      <c r="AT127" s="2">
        <v>112.8</v>
      </c>
      <c r="AU127" s="2">
        <v>0</v>
      </c>
      <c r="AV127" s="2">
        <v>0</v>
      </c>
      <c r="AW127" s="2">
        <v>1297.0999999999999</v>
      </c>
      <c r="AX127" s="2">
        <v>1834</v>
      </c>
      <c r="AY127" s="2">
        <v>0</v>
      </c>
      <c r="AZ127" s="2">
        <v>0</v>
      </c>
      <c r="BA127" s="2">
        <v>0</v>
      </c>
      <c r="BB127" s="2">
        <v>0</v>
      </c>
      <c r="BC127" s="2">
        <v>0.18</v>
      </c>
      <c r="BD127" s="2">
        <v>0</v>
      </c>
      <c r="BE127" s="2">
        <v>0</v>
      </c>
      <c r="BF127" s="2">
        <v>0</v>
      </c>
      <c r="BG127" s="2">
        <v>0</v>
      </c>
      <c r="BH127" s="2">
        <v>1353.18</v>
      </c>
      <c r="BI127" s="2">
        <v>0</v>
      </c>
      <c r="BJ127" s="2">
        <v>0</v>
      </c>
      <c r="BK127" s="2">
        <v>0</v>
      </c>
      <c r="BL127" s="2">
        <v>0</v>
      </c>
      <c r="BM127" s="2">
        <v>5991.1</v>
      </c>
      <c r="BN127" s="2">
        <v>7188.5</v>
      </c>
      <c r="BO127" s="2">
        <v>0</v>
      </c>
      <c r="BP127" s="2">
        <v>0</v>
      </c>
      <c r="BQ127" s="2">
        <v>435.49</v>
      </c>
      <c r="BR127" s="2">
        <v>268.83999999999997</v>
      </c>
      <c r="BS127" s="2">
        <v>0</v>
      </c>
      <c r="BT127" s="2">
        <v>786.78</v>
      </c>
      <c r="BU127" s="2">
        <v>0</v>
      </c>
      <c r="BV127" s="2">
        <v>0</v>
      </c>
      <c r="BW127" s="2">
        <v>0</v>
      </c>
      <c r="BX127" s="2">
        <v>1055.6199999999999</v>
      </c>
    </row>
    <row r="128" spans="1:76" x14ac:dyDescent="0.25">
      <c r="A128" s="4" t="s">
        <v>217</v>
      </c>
      <c r="B128" s="20" t="s">
        <v>218</v>
      </c>
      <c r="C128" s="13">
        <v>11279.1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737</v>
      </c>
      <c r="T128" s="2">
        <v>0</v>
      </c>
      <c r="U128" s="2">
        <v>455</v>
      </c>
      <c r="V128" s="2">
        <v>708.5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13179.6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1393.84</v>
      </c>
      <c r="AP128" s="2">
        <v>0</v>
      </c>
      <c r="AQ128" s="2">
        <v>1393.84</v>
      </c>
      <c r="AR128" s="2">
        <v>0</v>
      </c>
      <c r="AS128" s="2">
        <v>0</v>
      </c>
      <c r="AT128" s="2">
        <v>112.8</v>
      </c>
      <c r="AU128" s="2">
        <v>0</v>
      </c>
      <c r="AV128" s="2">
        <v>1369.06</v>
      </c>
      <c r="AW128" s="2">
        <v>1297.0999999999999</v>
      </c>
      <c r="AX128" s="2">
        <v>1270</v>
      </c>
      <c r="AY128" s="2">
        <v>4503.3</v>
      </c>
      <c r="AZ128" s="2">
        <v>0</v>
      </c>
      <c r="BA128" s="2">
        <v>0</v>
      </c>
      <c r="BB128" s="2">
        <v>0</v>
      </c>
      <c r="BC128" s="45">
        <v>-0.2</v>
      </c>
      <c r="BD128" s="2">
        <v>0</v>
      </c>
      <c r="BE128" s="2">
        <v>0</v>
      </c>
      <c r="BF128" s="2">
        <v>0</v>
      </c>
      <c r="BG128" s="2">
        <v>0</v>
      </c>
      <c r="BH128" s="2">
        <v>1712.2</v>
      </c>
      <c r="BI128" s="2">
        <v>0</v>
      </c>
      <c r="BJ128" s="2">
        <v>0</v>
      </c>
      <c r="BK128" s="2">
        <v>0</v>
      </c>
      <c r="BL128" s="2">
        <v>0</v>
      </c>
      <c r="BM128" s="2">
        <v>11658.1</v>
      </c>
      <c r="BN128" s="2">
        <v>1521.5</v>
      </c>
      <c r="BO128" s="2">
        <v>0</v>
      </c>
      <c r="BP128" s="2">
        <v>0</v>
      </c>
      <c r="BQ128" s="2">
        <v>816.54</v>
      </c>
      <c r="BR128" s="2">
        <v>268.83999999999997</v>
      </c>
      <c r="BS128" s="2">
        <v>0</v>
      </c>
      <c r="BT128" s="2">
        <v>1475.22</v>
      </c>
      <c r="BU128" s="2">
        <v>0</v>
      </c>
      <c r="BV128" s="2">
        <v>0</v>
      </c>
      <c r="BW128" s="2">
        <v>0</v>
      </c>
      <c r="BX128" s="2">
        <v>1744.06</v>
      </c>
    </row>
    <row r="129" spans="1:76" x14ac:dyDescent="0.25">
      <c r="A129" s="4" t="s">
        <v>219</v>
      </c>
      <c r="B129" s="20" t="s">
        <v>220</v>
      </c>
      <c r="C129" s="13">
        <v>12038.1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200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802</v>
      </c>
      <c r="T129" s="2">
        <v>0</v>
      </c>
      <c r="U129" s="2">
        <v>482</v>
      </c>
      <c r="V129" s="2">
        <v>850.2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14372.3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1647.72</v>
      </c>
      <c r="AP129" s="2">
        <v>0</v>
      </c>
      <c r="AQ129" s="2">
        <v>1647.72</v>
      </c>
      <c r="AR129" s="2">
        <v>0</v>
      </c>
      <c r="AS129" s="2">
        <v>0</v>
      </c>
      <c r="AT129" s="2">
        <v>120.38</v>
      </c>
      <c r="AU129" s="2">
        <v>0</v>
      </c>
      <c r="AV129" s="2">
        <v>0</v>
      </c>
      <c r="AW129" s="2">
        <v>1384.38</v>
      </c>
      <c r="AX129" s="2">
        <v>0</v>
      </c>
      <c r="AY129" s="2">
        <v>5861.54</v>
      </c>
      <c r="AZ129" s="2">
        <v>0</v>
      </c>
      <c r="BA129" s="2">
        <v>0</v>
      </c>
      <c r="BB129" s="2">
        <v>0</v>
      </c>
      <c r="BC129" s="45">
        <v>-0.22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9013.7999999999993</v>
      </c>
      <c r="BN129" s="2">
        <v>5358.5</v>
      </c>
      <c r="BO129" s="2">
        <v>0</v>
      </c>
      <c r="BP129" s="2">
        <v>0</v>
      </c>
      <c r="BQ129" s="2">
        <v>939.12</v>
      </c>
      <c r="BR129" s="2">
        <v>354.88</v>
      </c>
      <c r="BS129" s="2">
        <v>0</v>
      </c>
      <c r="BT129" s="2">
        <v>1808.56</v>
      </c>
      <c r="BU129" s="2">
        <v>0</v>
      </c>
      <c r="BV129" s="2">
        <v>0</v>
      </c>
      <c r="BW129" s="2">
        <v>0</v>
      </c>
      <c r="BX129" s="2">
        <v>2163.44</v>
      </c>
    </row>
    <row r="130" spans="1:76" x14ac:dyDescent="0.25">
      <c r="A130" s="4" t="s">
        <v>221</v>
      </c>
      <c r="B130" s="20" t="s">
        <v>222</v>
      </c>
      <c r="C130" s="13">
        <v>11279.1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737</v>
      </c>
      <c r="T130" s="2">
        <v>0</v>
      </c>
      <c r="U130" s="2">
        <v>455</v>
      </c>
      <c r="V130" s="2">
        <v>708.5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13179.6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1393.84</v>
      </c>
      <c r="AP130" s="2">
        <v>0</v>
      </c>
      <c r="AQ130" s="2">
        <v>1393.84</v>
      </c>
      <c r="AR130" s="2">
        <v>0</v>
      </c>
      <c r="AS130" s="2">
        <v>0</v>
      </c>
      <c r="AT130" s="2">
        <v>112.8</v>
      </c>
      <c r="AU130" s="2">
        <v>0</v>
      </c>
      <c r="AV130" s="2">
        <v>0</v>
      </c>
      <c r="AW130" s="2">
        <v>1297.0999999999999</v>
      </c>
      <c r="AX130" s="2">
        <v>0</v>
      </c>
      <c r="AY130" s="2">
        <v>4400.6000000000004</v>
      </c>
      <c r="AZ130" s="2">
        <v>0</v>
      </c>
      <c r="BA130" s="2">
        <v>0</v>
      </c>
      <c r="BB130" s="2">
        <v>0</v>
      </c>
      <c r="BC130" s="2">
        <v>0.16</v>
      </c>
      <c r="BD130" s="2">
        <v>0</v>
      </c>
      <c r="BE130" s="2">
        <v>0</v>
      </c>
      <c r="BF130" s="2">
        <v>0</v>
      </c>
      <c r="BG130" s="2">
        <v>0</v>
      </c>
      <c r="BH130" s="2">
        <v>1215.0999999999999</v>
      </c>
      <c r="BI130" s="2">
        <v>0</v>
      </c>
      <c r="BJ130" s="2">
        <v>0</v>
      </c>
      <c r="BK130" s="2">
        <v>0</v>
      </c>
      <c r="BL130" s="2">
        <v>0</v>
      </c>
      <c r="BM130" s="2">
        <v>8419.6</v>
      </c>
      <c r="BN130" s="2">
        <v>4760</v>
      </c>
      <c r="BO130" s="2">
        <v>0</v>
      </c>
      <c r="BP130" s="2">
        <v>0</v>
      </c>
      <c r="BQ130" s="2">
        <v>816.54</v>
      </c>
      <c r="BR130" s="2">
        <v>268.83999999999997</v>
      </c>
      <c r="BS130" s="2">
        <v>0</v>
      </c>
      <c r="BT130" s="2">
        <v>1475.22</v>
      </c>
      <c r="BU130" s="2">
        <v>0</v>
      </c>
      <c r="BV130" s="2">
        <v>0</v>
      </c>
      <c r="BW130" s="2">
        <v>0</v>
      </c>
      <c r="BX130" s="2">
        <v>1744.06</v>
      </c>
    </row>
    <row r="131" spans="1:76" x14ac:dyDescent="0.25">
      <c r="A131" s="4" t="s">
        <v>223</v>
      </c>
      <c r="B131" s="20" t="s">
        <v>224</v>
      </c>
      <c r="C131" s="13">
        <v>11279.1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200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737</v>
      </c>
      <c r="T131" s="2">
        <v>0</v>
      </c>
      <c r="U131" s="2">
        <v>455</v>
      </c>
      <c r="V131" s="2">
        <v>566.79999999999995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408.95</v>
      </c>
      <c r="AD131" s="2">
        <v>0</v>
      </c>
      <c r="AE131" s="2">
        <v>0</v>
      </c>
      <c r="AF131" s="2">
        <v>0</v>
      </c>
      <c r="AG131" s="2">
        <v>13646.85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1408.3</v>
      </c>
      <c r="AP131" s="2">
        <v>0</v>
      </c>
      <c r="AQ131" s="2">
        <v>1408.3</v>
      </c>
      <c r="AR131" s="2">
        <v>0</v>
      </c>
      <c r="AS131" s="2">
        <v>0</v>
      </c>
      <c r="AT131" s="2">
        <v>112.8</v>
      </c>
      <c r="AU131" s="2">
        <v>0</v>
      </c>
      <c r="AV131" s="2">
        <v>0.17</v>
      </c>
      <c r="AW131" s="2">
        <v>1297.0999999999999</v>
      </c>
      <c r="AX131" s="2">
        <v>0</v>
      </c>
      <c r="AY131" s="2">
        <v>4895.84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1104.6400000000001</v>
      </c>
      <c r="BI131" s="2">
        <v>0</v>
      </c>
      <c r="BJ131" s="2">
        <v>0</v>
      </c>
      <c r="BK131" s="2">
        <v>0</v>
      </c>
      <c r="BL131" s="2">
        <v>0</v>
      </c>
      <c r="BM131" s="2">
        <v>8818.85</v>
      </c>
      <c r="BN131" s="2">
        <v>4828</v>
      </c>
      <c r="BO131" s="2">
        <v>0</v>
      </c>
      <c r="BP131" s="2">
        <v>0</v>
      </c>
      <c r="BQ131" s="2">
        <v>902.72</v>
      </c>
      <c r="BR131" s="2">
        <v>329.34</v>
      </c>
      <c r="BS131" s="2">
        <v>0</v>
      </c>
      <c r="BT131" s="2">
        <v>1709.58</v>
      </c>
      <c r="BU131" s="2">
        <v>0</v>
      </c>
      <c r="BV131" s="2">
        <v>0</v>
      </c>
      <c r="BW131" s="2">
        <v>0</v>
      </c>
      <c r="BX131" s="2">
        <v>2038.92</v>
      </c>
    </row>
    <row r="132" spans="1:76" x14ac:dyDescent="0.25">
      <c r="A132" s="4" t="s">
        <v>225</v>
      </c>
      <c r="B132" s="20" t="s">
        <v>226</v>
      </c>
      <c r="C132" s="13">
        <v>11279.1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200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737</v>
      </c>
      <c r="T132" s="2">
        <v>0</v>
      </c>
      <c r="U132" s="2">
        <v>455</v>
      </c>
      <c r="V132" s="2">
        <v>566.79999999999995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13214.8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1403.76</v>
      </c>
      <c r="AP132" s="2">
        <v>0</v>
      </c>
      <c r="AQ132" s="2">
        <v>1403.76</v>
      </c>
      <c r="AR132" s="2">
        <v>0</v>
      </c>
      <c r="AS132" s="2">
        <v>0</v>
      </c>
      <c r="AT132" s="2">
        <v>112.56</v>
      </c>
      <c r="AU132" s="2">
        <v>0</v>
      </c>
      <c r="AV132" s="2">
        <v>0</v>
      </c>
      <c r="AW132" s="2">
        <v>1294.44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0.04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2810.8</v>
      </c>
      <c r="BN132" s="2">
        <v>10404</v>
      </c>
      <c r="BO132" s="2">
        <v>0</v>
      </c>
      <c r="BP132" s="2">
        <v>0</v>
      </c>
      <c r="BQ132" s="2">
        <v>816.54</v>
      </c>
      <c r="BR132" s="2">
        <v>268.83999999999997</v>
      </c>
      <c r="BS132" s="2">
        <v>0</v>
      </c>
      <c r="BT132" s="2">
        <v>1475.22</v>
      </c>
      <c r="BU132" s="2">
        <v>0</v>
      </c>
      <c r="BV132" s="2">
        <v>0</v>
      </c>
      <c r="BW132" s="2">
        <v>0</v>
      </c>
      <c r="BX132" s="2">
        <v>1744.06</v>
      </c>
    </row>
    <row r="133" spans="1:76" x14ac:dyDescent="0.25">
      <c r="A133" s="4" t="s">
        <v>227</v>
      </c>
      <c r="B133" s="20" t="s">
        <v>228</v>
      </c>
      <c r="C133" s="13">
        <v>11279.1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737</v>
      </c>
      <c r="T133" s="2">
        <v>0</v>
      </c>
      <c r="U133" s="2">
        <v>455</v>
      </c>
      <c r="V133" s="2">
        <v>425.1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12896.2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1343.06</v>
      </c>
      <c r="AP133" s="2">
        <v>0</v>
      </c>
      <c r="AQ133" s="2">
        <v>1343.06</v>
      </c>
      <c r="AR133" s="2">
        <v>0</v>
      </c>
      <c r="AS133" s="2">
        <v>0</v>
      </c>
      <c r="AT133" s="2">
        <v>112.8</v>
      </c>
      <c r="AU133" s="2">
        <v>0</v>
      </c>
      <c r="AV133" s="2">
        <v>0</v>
      </c>
      <c r="AW133" s="2">
        <v>1297.0999999999999</v>
      </c>
      <c r="AX133" s="2">
        <v>0</v>
      </c>
      <c r="AY133" s="2">
        <v>4196.0200000000004</v>
      </c>
      <c r="AZ133" s="2">
        <v>0</v>
      </c>
      <c r="BA133" s="2">
        <v>0</v>
      </c>
      <c r="BB133" s="2">
        <v>0</v>
      </c>
      <c r="BC133" s="2">
        <v>0.22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6949.2</v>
      </c>
      <c r="BN133" s="2">
        <v>5947</v>
      </c>
      <c r="BO133" s="2">
        <v>0</v>
      </c>
      <c r="BP133" s="2">
        <v>0</v>
      </c>
      <c r="BQ133" s="2">
        <v>816.54</v>
      </c>
      <c r="BR133" s="2">
        <v>268.83999999999997</v>
      </c>
      <c r="BS133" s="2">
        <v>0</v>
      </c>
      <c r="BT133" s="2">
        <v>1475.22</v>
      </c>
      <c r="BU133" s="2">
        <v>0</v>
      </c>
      <c r="BV133" s="2">
        <v>0</v>
      </c>
      <c r="BW133" s="2">
        <v>0</v>
      </c>
      <c r="BX133" s="2">
        <v>1744.06</v>
      </c>
    </row>
    <row r="134" spans="1:76" x14ac:dyDescent="0.25">
      <c r="A134" s="4" t="s">
        <v>229</v>
      </c>
      <c r="B134" s="20" t="s">
        <v>230</v>
      </c>
      <c r="C134" s="13">
        <v>12038.1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802</v>
      </c>
      <c r="T134" s="2">
        <v>0</v>
      </c>
      <c r="U134" s="2">
        <v>482</v>
      </c>
      <c r="V134" s="2">
        <v>425.1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13747.2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1514.2</v>
      </c>
      <c r="AP134" s="2">
        <v>0</v>
      </c>
      <c r="AQ134" s="2">
        <v>1514.2</v>
      </c>
      <c r="AR134" s="2">
        <v>0</v>
      </c>
      <c r="AS134" s="2">
        <v>0</v>
      </c>
      <c r="AT134" s="2">
        <v>120.38</v>
      </c>
      <c r="AU134" s="2">
        <v>0</v>
      </c>
      <c r="AV134" s="2">
        <v>0</v>
      </c>
      <c r="AW134" s="2">
        <v>1384.38</v>
      </c>
      <c r="AX134" s="2">
        <v>4904</v>
      </c>
      <c r="AY134" s="2">
        <v>0</v>
      </c>
      <c r="AZ134" s="2">
        <v>0</v>
      </c>
      <c r="BA134" s="2">
        <v>0</v>
      </c>
      <c r="BB134" s="2">
        <v>0</v>
      </c>
      <c r="BC134" s="2">
        <v>0.04</v>
      </c>
      <c r="BD134" s="2">
        <v>0</v>
      </c>
      <c r="BE134" s="2">
        <v>0</v>
      </c>
      <c r="BF134" s="2">
        <v>0</v>
      </c>
      <c r="BG134" s="2">
        <v>0</v>
      </c>
      <c r="BH134" s="2">
        <v>1013.2</v>
      </c>
      <c r="BI134" s="2">
        <v>0</v>
      </c>
      <c r="BJ134" s="2">
        <v>0</v>
      </c>
      <c r="BK134" s="2">
        <v>0</v>
      </c>
      <c r="BL134" s="2">
        <v>0</v>
      </c>
      <c r="BM134" s="2">
        <v>8936.2000000000007</v>
      </c>
      <c r="BN134" s="2">
        <v>4811</v>
      </c>
      <c r="BO134" s="2">
        <v>0</v>
      </c>
      <c r="BP134" s="2">
        <v>0</v>
      </c>
      <c r="BQ134" s="2">
        <v>842.32</v>
      </c>
      <c r="BR134" s="2">
        <v>286.94</v>
      </c>
      <c r="BS134" s="2">
        <v>0</v>
      </c>
      <c r="BT134" s="2">
        <v>1545.32</v>
      </c>
      <c r="BU134" s="2">
        <v>0</v>
      </c>
      <c r="BV134" s="2">
        <v>0</v>
      </c>
      <c r="BW134" s="2">
        <v>0</v>
      </c>
      <c r="BX134" s="2">
        <v>1832.26</v>
      </c>
    </row>
    <row r="135" spans="1:76" x14ac:dyDescent="0.25">
      <c r="A135" s="4" t="s">
        <v>231</v>
      </c>
      <c r="B135" s="20" t="s">
        <v>232</v>
      </c>
      <c r="C135" s="13">
        <v>12038.1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802</v>
      </c>
      <c r="T135" s="2">
        <v>0</v>
      </c>
      <c r="U135" s="2">
        <v>482</v>
      </c>
      <c r="V135" s="2">
        <v>283.39999999999998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13605.5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1483.94</v>
      </c>
      <c r="AP135" s="2">
        <v>0</v>
      </c>
      <c r="AQ135" s="2">
        <v>1483.94</v>
      </c>
      <c r="AR135" s="2">
        <v>0</v>
      </c>
      <c r="AS135" s="2">
        <v>0</v>
      </c>
      <c r="AT135" s="2">
        <v>120.38</v>
      </c>
      <c r="AU135" s="2">
        <v>0</v>
      </c>
      <c r="AV135" s="2">
        <v>0</v>
      </c>
      <c r="AW135" s="2">
        <v>1384.38</v>
      </c>
      <c r="AX135" s="2">
        <v>5160</v>
      </c>
      <c r="AY135" s="2">
        <v>0</v>
      </c>
      <c r="AZ135" s="2">
        <v>0</v>
      </c>
      <c r="BA135" s="2">
        <v>0</v>
      </c>
      <c r="BB135" s="2">
        <v>0</v>
      </c>
      <c r="BC135" s="2">
        <v>0.3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8149</v>
      </c>
      <c r="BN135" s="2">
        <v>5456.5</v>
      </c>
      <c r="BO135" s="2">
        <v>0</v>
      </c>
      <c r="BP135" s="2">
        <v>0</v>
      </c>
      <c r="BQ135" s="2">
        <v>842.32</v>
      </c>
      <c r="BR135" s="2">
        <v>286.94</v>
      </c>
      <c r="BS135" s="2">
        <v>0</v>
      </c>
      <c r="BT135" s="2">
        <v>1545.32</v>
      </c>
      <c r="BU135" s="2">
        <v>0</v>
      </c>
      <c r="BV135" s="2">
        <v>0</v>
      </c>
      <c r="BW135" s="2">
        <v>0</v>
      </c>
      <c r="BX135" s="2">
        <v>1832.26</v>
      </c>
    </row>
    <row r="136" spans="1:76" x14ac:dyDescent="0.25">
      <c r="A136" s="4" t="s">
        <v>233</v>
      </c>
      <c r="B136" s="20" t="s">
        <v>234</v>
      </c>
      <c r="C136" s="13">
        <v>11279.1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737</v>
      </c>
      <c r="T136" s="2">
        <v>0</v>
      </c>
      <c r="U136" s="2">
        <v>318.5</v>
      </c>
      <c r="V136" s="2">
        <v>283.39999999999998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12609.38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1291.6600000000001</v>
      </c>
      <c r="AP136" s="2">
        <v>0</v>
      </c>
      <c r="AQ136" s="2">
        <v>1291.6600000000001</v>
      </c>
      <c r="AR136" s="2">
        <v>0</v>
      </c>
      <c r="AS136" s="2">
        <v>0</v>
      </c>
      <c r="AT136" s="2">
        <v>112.8</v>
      </c>
      <c r="AU136" s="2">
        <v>0</v>
      </c>
      <c r="AV136" s="2">
        <v>0</v>
      </c>
      <c r="AW136" s="2">
        <v>1297.0999999999999</v>
      </c>
      <c r="AX136" s="2">
        <v>4578</v>
      </c>
      <c r="AY136" s="2">
        <v>0</v>
      </c>
      <c r="AZ136" s="2">
        <v>0</v>
      </c>
      <c r="BA136" s="2">
        <v>0</v>
      </c>
      <c r="BB136" s="2">
        <v>0</v>
      </c>
      <c r="BC136" s="2">
        <v>0.06</v>
      </c>
      <c r="BD136" s="2">
        <v>0</v>
      </c>
      <c r="BE136" s="2">
        <v>0</v>
      </c>
      <c r="BF136" s="2">
        <v>0</v>
      </c>
      <c r="BG136" s="2">
        <v>0</v>
      </c>
      <c r="BH136" s="2">
        <v>1491.26</v>
      </c>
      <c r="BI136" s="2">
        <v>0</v>
      </c>
      <c r="BJ136" s="2">
        <v>0</v>
      </c>
      <c r="BK136" s="2">
        <v>0</v>
      </c>
      <c r="BL136" s="2">
        <v>0</v>
      </c>
      <c r="BM136" s="2">
        <v>8770.8799999999992</v>
      </c>
      <c r="BN136" s="2">
        <v>3838.5</v>
      </c>
      <c r="BO136" s="2">
        <v>0</v>
      </c>
      <c r="BP136" s="2">
        <v>0</v>
      </c>
      <c r="BQ136" s="2">
        <v>627.54</v>
      </c>
      <c r="BR136" s="2">
        <v>324.94</v>
      </c>
      <c r="BS136" s="2">
        <v>0</v>
      </c>
      <c r="BT136" s="2">
        <v>1184.81</v>
      </c>
      <c r="BU136" s="2">
        <v>0</v>
      </c>
      <c r="BV136" s="2">
        <v>0</v>
      </c>
      <c r="BW136" s="2">
        <v>0</v>
      </c>
      <c r="BX136" s="2">
        <v>1509.75</v>
      </c>
    </row>
    <row r="137" spans="1:76" x14ac:dyDescent="0.25">
      <c r="A137" s="4" t="s">
        <v>526</v>
      </c>
      <c r="B137" s="20" t="s">
        <v>527</v>
      </c>
      <c r="C137" s="13">
        <v>11279.1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737</v>
      </c>
      <c r="T137" s="2">
        <v>0</v>
      </c>
      <c r="U137" s="2">
        <v>455</v>
      </c>
      <c r="V137" s="2">
        <v>283.39999999999998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12378.53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1250.3</v>
      </c>
      <c r="AP137" s="2">
        <v>0</v>
      </c>
      <c r="AQ137" s="2">
        <v>1250.3</v>
      </c>
      <c r="AR137" s="2">
        <v>0</v>
      </c>
      <c r="AS137" s="2">
        <v>0</v>
      </c>
      <c r="AT137" s="2">
        <v>112.8</v>
      </c>
      <c r="AU137" s="2">
        <v>0</v>
      </c>
      <c r="AV137" s="2">
        <v>0</v>
      </c>
      <c r="AW137" s="2">
        <v>1297.0999999999999</v>
      </c>
      <c r="AX137" s="2">
        <v>2417</v>
      </c>
      <c r="AY137" s="2">
        <v>0</v>
      </c>
      <c r="AZ137" s="2">
        <v>0</v>
      </c>
      <c r="BA137" s="2">
        <v>0</v>
      </c>
      <c r="BB137" s="2">
        <v>0</v>
      </c>
      <c r="BC137" s="2">
        <v>0.33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5077.53</v>
      </c>
      <c r="BN137" s="2">
        <v>7301</v>
      </c>
      <c r="BO137" s="2">
        <v>0</v>
      </c>
      <c r="BP137" s="2">
        <v>0</v>
      </c>
      <c r="BQ137" s="2">
        <v>890.86</v>
      </c>
      <c r="BR137" s="2">
        <v>310.3</v>
      </c>
      <c r="BS137" s="2">
        <v>0</v>
      </c>
      <c r="BT137" s="2">
        <v>1651.11</v>
      </c>
      <c r="BU137" s="2">
        <v>0</v>
      </c>
      <c r="BV137" s="2">
        <v>0</v>
      </c>
      <c r="BW137" s="2">
        <v>0</v>
      </c>
      <c r="BX137" s="2">
        <v>1961.41</v>
      </c>
    </row>
    <row r="138" spans="1:76" x14ac:dyDescent="0.25">
      <c r="A138" s="4" t="s">
        <v>235</v>
      </c>
      <c r="B138" s="20" t="s">
        <v>236</v>
      </c>
      <c r="C138" s="13">
        <v>11279.1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737</v>
      </c>
      <c r="T138" s="2">
        <v>0</v>
      </c>
      <c r="U138" s="2">
        <v>455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12471.1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1266.8800000000001</v>
      </c>
      <c r="AP138" s="2">
        <v>0</v>
      </c>
      <c r="AQ138" s="2">
        <v>1266.8800000000001</v>
      </c>
      <c r="AR138" s="2">
        <v>0</v>
      </c>
      <c r="AS138" s="2">
        <v>0</v>
      </c>
      <c r="AT138" s="2">
        <v>106.8</v>
      </c>
      <c r="AU138" s="2">
        <v>0</v>
      </c>
      <c r="AV138" s="2">
        <v>0</v>
      </c>
      <c r="AW138" s="2">
        <v>1297.0999999999999</v>
      </c>
      <c r="AX138" s="2">
        <v>4000</v>
      </c>
      <c r="AY138" s="2">
        <v>0</v>
      </c>
      <c r="AZ138" s="2">
        <v>0</v>
      </c>
      <c r="BA138" s="2">
        <v>0</v>
      </c>
      <c r="BB138" s="2">
        <v>0</v>
      </c>
      <c r="BC138" s="45">
        <v>-0.18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6670.6</v>
      </c>
      <c r="BN138" s="2">
        <v>5800.5</v>
      </c>
      <c r="BO138" s="2">
        <v>0</v>
      </c>
      <c r="BP138" s="2">
        <v>0</v>
      </c>
      <c r="BQ138" s="2">
        <v>816.54</v>
      </c>
      <c r="BR138" s="2">
        <v>268.83999999999997</v>
      </c>
      <c r="BS138" s="2">
        <v>0</v>
      </c>
      <c r="BT138" s="2">
        <v>1475.22</v>
      </c>
      <c r="BU138" s="2">
        <v>0</v>
      </c>
      <c r="BV138" s="2">
        <v>0</v>
      </c>
      <c r="BW138" s="2">
        <v>0</v>
      </c>
      <c r="BX138" s="2">
        <v>1744.06</v>
      </c>
    </row>
    <row r="139" spans="1:76" x14ac:dyDescent="0.25">
      <c r="A139" s="4" t="s">
        <v>237</v>
      </c>
      <c r="B139" s="20" t="s">
        <v>238</v>
      </c>
      <c r="C139" s="13">
        <v>11279.1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375.96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737</v>
      </c>
      <c r="T139" s="2">
        <v>0</v>
      </c>
      <c r="U139" s="2">
        <v>455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12764.52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1319.47</v>
      </c>
      <c r="AP139" s="2">
        <v>0</v>
      </c>
      <c r="AQ139" s="2">
        <v>1342.44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1297.06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0.02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2639.52</v>
      </c>
      <c r="BN139" s="2">
        <v>10125</v>
      </c>
      <c r="BO139" s="2">
        <v>0</v>
      </c>
      <c r="BP139" s="2">
        <v>0</v>
      </c>
      <c r="BQ139" s="2">
        <v>816.54</v>
      </c>
      <c r="BR139" s="2">
        <v>268.83999999999997</v>
      </c>
      <c r="BS139" s="2">
        <v>0</v>
      </c>
      <c r="BT139" s="2">
        <v>1475.2</v>
      </c>
      <c r="BU139" s="2">
        <v>0</v>
      </c>
      <c r="BV139" s="2">
        <v>0</v>
      </c>
      <c r="BW139" s="2">
        <v>0</v>
      </c>
      <c r="BX139" s="2">
        <v>1744.04</v>
      </c>
    </row>
    <row r="140" spans="1:76" x14ac:dyDescent="0.25">
      <c r="A140" s="4" t="s">
        <v>239</v>
      </c>
      <c r="B140" s="20" t="s">
        <v>240</v>
      </c>
      <c r="C140" s="13">
        <v>11279.1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400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737</v>
      </c>
      <c r="T140" s="2">
        <v>0</v>
      </c>
      <c r="U140" s="2">
        <v>455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12870.8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1338.52</v>
      </c>
      <c r="AP140" s="2">
        <v>0</v>
      </c>
      <c r="AQ140" s="2">
        <v>1338.52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1297.06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45">
        <v>-0.28000000000000003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2635.3</v>
      </c>
      <c r="BN140" s="2">
        <v>10235.5</v>
      </c>
      <c r="BO140" s="2">
        <v>0</v>
      </c>
      <c r="BP140" s="2">
        <v>0</v>
      </c>
      <c r="BQ140" s="2">
        <v>816.54</v>
      </c>
      <c r="BR140" s="2">
        <v>268.83999999999997</v>
      </c>
      <c r="BS140" s="2">
        <v>0</v>
      </c>
      <c r="BT140" s="2">
        <v>1475.2</v>
      </c>
      <c r="BU140" s="2">
        <v>0</v>
      </c>
      <c r="BV140" s="2">
        <v>0</v>
      </c>
      <c r="BW140" s="2">
        <v>0</v>
      </c>
      <c r="BX140" s="2">
        <v>1744.04</v>
      </c>
    </row>
    <row r="141" spans="1:76" x14ac:dyDescent="0.25">
      <c r="A141" s="4" t="s">
        <v>241</v>
      </c>
      <c r="B141" s="20" t="s">
        <v>242</v>
      </c>
      <c r="C141" s="13">
        <v>13005.6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200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941.16</v>
      </c>
      <c r="T141" s="2">
        <v>0</v>
      </c>
      <c r="U141" s="2">
        <v>645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14791.76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1737.32</v>
      </c>
      <c r="AP141" s="2">
        <v>0</v>
      </c>
      <c r="AQ141" s="2">
        <v>1737.32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1495.64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45">
        <v>-0.2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3232.76</v>
      </c>
      <c r="BN141" s="2">
        <v>11559</v>
      </c>
      <c r="BO141" s="2">
        <v>0</v>
      </c>
      <c r="BP141" s="2">
        <v>0</v>
      </c>
      <c r="BQ141" s="2">
        <v>895.58</v>
      </c>
      <c r="BR141" s="2">
        <v>324.32</v>
      </c>
      <c r="BS141" s="2">
        <v>0</v>
      </c>
      <c r="BT141" s="2">
        <v>1690.16</v>
      </c>
      <c r="BU141" s="2">
        <v>0</v>
      </c>
      <c r="BV141" s="2">
        <v>0</v>
      </c>
      <c r="BW141" s="2">
        <v>0</v>
      </c>
      <c r="BX141" s="2">
        <v>2014.48</v>
      </c>
    </row>
    <row r="142" spans="1:76" x14ac:dyDescent="0.25">
      <c r="A142" s="4" t="s">
        <v>243</v>
      </c>
      <c r="B142" s="20" t="s">
        <v>244</v>
      </c>
      <c r="C142" s="2">
        <v>11279.1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200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737</v>
      </c>
      <c r="T142" s="2">
        <v>0</v>
      </c>
      <c r="U142" s="2">
        <v>455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12652.79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1299.45</v>
      </c>
      <c r="AP142" s="2">
        <v>0</v>
      </c>
      <c r="AQ142" s="2">
        <v>1299.45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1297.06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45">
        <v>-0.22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2596.29</v>
      </c>
      <c r="BN142" s="2">
        <v>10056.5</v>
      </c>
      <c r="BO142" s="2">
        <v>0</v>
      </c>
      <c r="BP142" s="2">
        <v>0</v>
      </c>
      <c r="BQ142" s="2">
        <v>816.54</v>
      </c>
      <c r="BR142" s="2">
        <v>268.83999999999997</v>
      </c>
      <c r="BS142" s="2">
        <v>0</v>
      </c>
      <c r="BT142" s="2">
        <v>1475.2</v>
      </c>
      <c r="BU142" s="2">
        <v>0</v>
      </c>
      <c r="BV142" s="2">
        <v>0</v>
      </c>
      <c r="BW142" s="2">
        <v>0</v>
      </c>
      <c r="BX142" s="2">
        <v>1744.04</v>
      </c>
    </row>
    <row r="143" spans="1:76" x14ac:dyDescent="0.25">
      <c r="A143" s="4" t="s">
        <v>245</v>
      </c>
      <c r="B143" s="20" t="s">
        <v>246</v>
      </c>
      <c r="C143" s="2">
        <v>11279.1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200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737</v>
      </c>
      <c r="T143" s="2">
        <v>0</v>
      </c>
      <c r="U143" s="2">
        <v>675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12890.8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1342.1</v>
      </c>
      <c r="AP143" s="2">
        <v>0</v>
      </c>
      <c r="AQ143" s="2">
        <v>1342.1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1297.06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0.14000000000000001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2639.3</v>
      </c>
      <c r="BN143" s="2">
        <v>10251.5</v>
      </c>
      <c r="BO143" s="2">
        <v>0</v>
      </c>
      <c r="BP143" s="2">
        <v>0</v>
      </c>
      <c r="BQ143" s="2">
        <v>816.54</v>
      </c>
      <c r="BR143" s="2">
        <v>268.83999999999997</v>
      </c>
      <c r="BS143" s="2">
        <v>0</v>
      </c>
      <c r="BT143" s="2">
        <v>1475.2</v>
      </c>
      <c r="BU143" s="2">
        <v>0</v>
      </c>
      <c r="BV143" s="2">
        <v>0</v>
      </c>
      <c r="BW143" s="2">
        <v>0</v>
      </c>
      <c r="BX143" s="2">
        <v>1744.04</v>
      </c>
    </row>
    <row r="144" spans="1:76" x14ac:dyDescent="0.25">
      <c r="A144" s="11" t="s">
        <v>538</v>
      </c>
      <c r="B144" s="26"/>
      <c r="C144" s="26" t="s">
        <v>39</v>
      </c>
      <c r="D144" s="26" t="s">
        <v>39</v>
      </c>
      <c r="E144" s="26" t="s">
        <v>39</v>
      </c>
      <c r="F144" s="26" t="s">
        <v>39</v>
      </c>
      <c r="G144" s="26" t="s">
        <v>39</v>
      </c>
      <c r="H144" s="26" t="s">
        <v>39</v>
      </c>
      <c r="I144" s="26" t="s">
        <v>39</v>
      </c>
      <c r="J144" s="26" t="s">
        <v>39</v>
      </c>
      <c r="K144" s="26" t="s">
        <v>39</v>
      </c>
      <c r="L144" s="26" t="s">
        <v>39</v>
      </c>
      <c r="M144" s="26" t="s">
        <v>39</v>
      </c>
      <c r="N144" s="26" t="s">
        <v>39</v>
      </c>
      <c r="O144" s="26" t="s">
        <v>39</v>
      </c>
      <c r="P144" s="26" t="s">
        <v>39</v>
      </c>
      <c r="Q144" s="26" t="s">
        <v>39</v>
      </c>
      <c r="R144" s="26" t="s">
        <v>39</v>
      </c>
      <c r="S144" s="26" t="s">
        <v>39</v>
      </c>
      <c r="T144" s="26" t="s">
        <v>39</v>
      </c>
      <c r="U144" s="26" t="s">
        <v>39</v>
      </c>
      <c r="V144" s="26" t="s">
        <v>39</v>
      </c>
      <c r="W144" s="26" t="s">
        <v>39</v>
      </c>
      <c r="X144" s="26" t="s">
        <v>39</v>
      </c>
      <c r="Y144" s="26" t="s">
        <v>39</v>
      </c>
      <c r="Z144" s="26" t="s">
        <v>39</v>
      </c>
      <c r="AA144" s="26" t="s">
        <v>39</v>
      </c>
      <c r="AB144" s="26" t="s">
        <v>39</v>
      </c>
      <c r="AC144" s="26" t="s">
        <v>39</v>
      </c>
      <c r="AD144" s="26" t="s">
        <v>39</v>
      </c>
      <c r="AE144" s="26" t="s">
        <v>39</v>
      </c>
      <c r="AF144" s="26" t="s">
        <v>39</v>
      </c>
      <c r="AG144" s="26" t="s">
        <v>39</v>
      </c>
      <c r="AH144" s="26" t="s">
        <v>39</v>
      </c>
      <c r="AI144" s="26" t="s">
        <v>39</v>
      </c>
      <c r="AJ144" s="26" t="s">
        <v>39</v>
      </c>
      <c r="AK144" s="26" t="s">
        <v>39</v>
      </c>
      <c r="AL144" s="26" t="s">
        <v>39</v>
      </c>
      <c r="AM144" s="26" t="s">
        <v>39</v>
      </c>
      <c r="AN144" s="26" t="s">
        <v>39</v>
      </c>
      <c r="AO144" s="26" t="s">
        <v>39</v>
      </c>
      <c r="AP144" s="26" t="s">
        <v>39</v>
      </c>
      <c r="AQ144" s="26" t="s">
        <v>39</v>
      </c>
      <c r="AR144" s="26" t="s">
        <v>39</v>
      </c>
      <c r="AS144" s="26" t="s">
        <v>39</v>
      </c>
      <c r="AT144" s="26" t="s">
        <v>39</v>
      </c>
      <c r="AU144" s="26" t="s">
        <v>39</v>
      </c>
      <c r="AV144" s="26" t="s">
        <v>39</v>
      </c>
      <c r="AW144" s="26" t="s">
        <v>39</v>
      </c>
      <c r="AX144" s="26" t="s">
        <v>39</v>
      </c>
      <c r="AY144" s="26" t="s">
        <v>39</v>
      </c>
      <c r="AZ144" s="26" t="s">
        <v>39</v>
      </c>
      <c r="BA144" s="26" t="s">
        <v>39</v>
      </c>
      <c r="BB144" s="26" t="s">
        <v>39</v>
      </c>
      <c r="BC144" s="26" t="s">
        <v>39</v>
      </c>
      <c r="BD144" s="26" t="s">
        <v>39</v>
      </c>
      <c r="BE144" s="26" t="s">
        <v>39</v>
      </c>
      <c r="BF144" s="26" t="s">
        <v>39</v>
      </c>
      <c r="BG144" s="26" t="s">
        <v>39</v>
      </c>
      <c r="BH144" s="26" t="s">
        <v>39</v>
      </c>
      <c r="BI144" s="26" t="s">
        <v>39</v>
      </c>
      <c r="BJ144" s="26" t="s">
        <v>39</v>
      </c>
      <c r="BK144" s="26" t="s">
        <v>39</v>
      </c>
      <c r="BL144" s="26" t="s">
        <v>39</v>
      </c>
      <c r="BM144" s="26" t="s">
        <v>39</v>
      </c>
      <c r="BN144" s="26" t="s">
        <v>39</v>
      </c>
      <c r="BO144" s="26" t="s">
        <v>39</v>
      </c>
      <c r="BP144" s="26" t="s">
        <v>39</v>
      </c>
      <c r="BQ144" s="26" t="s">
        <v>39</v>
      </c>
      <c r="BR144" s="26" t="s">
        <v>39</v>
      </c>
      <c r="BS144" s="26" t="s">
        <v>39</v>
      </c>
      <c r="BT144" s="26" t="s">
        <v>39</v>
      </c>
      <c r="BU144" s="26" t="s">
        <v>39</v>
      </c>
      <c r="BV144" s="26" t="s">
        <v>39</v>
      </c>
      <c r="BW144" s="26" t="s">
        <v>39</v>
      </c>
      <c r="BX144" s="26" t="s">
        <v>39</v>
      </c>
    </row>
    <row r="145" spans="1:76" x14ac:dyDescent="0.25">
      <c r="A145" s="4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</row>
    <row r="146" spans="1:76" x14ac:dyDescent="0.25">
      <c r="A146" s="10" t="s">
        <v>251</v>
      </c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</row>
    <row r="147" spans="1:76" x14ac:dyDescent="0.25">
      <c r="A147" s="4" t="s">
        <v>252</v>
      </c>
      <c r="B147" s="20" t="s">
        <v>253</v>
      </c>
      <c r="C147" s="2">
        <v>13605.9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400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941</v>
      </c>
      <c r="T147" s="2">
        <v>0</v>
      </c>
      <c r="U147" s="2">
        <v>645</v>
      </c>
      <c r="V147" s="2">
        <v>851.02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16442.919999999998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2090</v>
      </c>
      <c r="AP147" s="2">
        <v>0</v>
      </c>
      <c r="AQ147" s="2">
        <v>2090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1564.68</v>
      </c>
      <c r="AX147" s="2">
        <v>0</v>
      </c>
      <c r="AY147" s="2">
        <v>6854.32</v>
      </c>
      <c r="AZ147" s="2">
        <v>0</v>
      </c>
      <c r="BA147" s="2">
        <v>0</v>
      </c>
      <c r="BB147" s="2">
        <v>0</v>
      </c>
      <c r="BC147" s="2">
        <v>0.42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10509.42</v>
      </c>
      <c r="BN147" s="2">
        <v>5933.5</v>
      </c>
      <c r="BO147" s="2">
        <v>0</v>
      </c>
      <c r="BP147" s="2">
        <v>0</v>
      </c>
      <c r="BQ147" s="2">
        <v>994</v>
      </c>
      <c r="BR147" s="2">
        <v>393.38</v>
      </c>
      <c r="BS147" s="2">
        <v>0</v>
      </c>
      <c r="BT147" s="2">
        <v>1957.8</v>
      </c>
      <c r="BU147" s="2">
        <v>0</v>
      </c>
      <c r="BV147" s="2">
        <v>0</v>
      </c>
      <c r="BW147" s="2">
        <v>0</v>
      </c>
      <c r="BX147" s="2">
        <v>2351.1799999999998</v>
      </c>
    </row>
    <row r="148" spans="1:76" x14ac:dyDescent="0.25">
      <c r="A148" s="4" t="s">
        <v>254</v>
      </c>
      <c r="B148" s="20" t="s">
        <v>255</v>
      </c>
      <c r="C148" s="2">
        <v>11669.1</v>
      </c>
      <c r="D148" s="2">
        <v>0</v>
      </c>
      <c r="E148" s="2">
        <v>48.62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400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788</v>
      </c>
      <c r="T148" s="2">
        <v>0</v>
      </c>
      <c r="U148" s="2">
        <v>468</v>
      </c>
      <c r="V148" s="2">
        <v>708.5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14082.22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1585.76</v>
      </c>
      <c r="AP148" s="2">
        <v>0</v>
      </c>
      <c r="AQ148" s="2">
        <v>1585.76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1341.96</v>
      </c>
      <c r="AX148" s="2">
        <v>5716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8643.7199999999993</v>
      </c>
      <c r="BN148" s="2">
        <v>5438.5</v>
      </c>
      <c r="BO148" s="2">
        <v>0</v>
      </c>
      <c r="BP148" s="2">
        <v>0</v>
      </c>
      <c r="BQ148" s="2">
        <v>917.64</v>
      </c>
      <c r="BR148" s="2">
        <v>339.8</v>
      </c>
      <c r="BS148" s="2">
        <v>0</v>
      </c>
      <c r="BT148" s="2">
        <v>1750.14</v>
      </c>
      <c r="BU148" s="2">
        <v>0</v>
      </c>
      <c r="BV148" s="2">
        <v>0</v>
      </c>
      <c r="BW148" s="2">
        <v>0</v>
      </c>
      <c r="BX148" s="2">
        <v>2089.94</v>
      </c>
    </row>
    <row r="149" spans="1:76" x14ac:dyDescent="0.25">
      <c r="A149" s="4" t="s">
        <v>256</v>
      </c>
      <c r="B149" s="20" t="s">
        <v>257</v>
      </c>
      <c r="C149" s="2">
        <v>11669.1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788</v>
      </c>
      <c r="T149" s="2">
        <v>0</v>
      </c>
      <c r="U149" s="2">
        <v>468</v>
      </c>
      <c r="V149" s="2">
        <v>566.79999999999995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13491.9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1459.66</v>
      </c>
      <c r="AP149" s="2">
        <v>0</v>
      </c>
      <c r="AQ149" s="2">
        <v>1459.66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1341.96</v>
      </c>
      <c r="AX149" s="2">
        <v>5002</v>
      </c>
      <c r="AY149" s="2">
        <v>0</v>
      </c>
      <c r="AZ149" s="2">
        <v>0</v>
      </c>
      <c r="BA149" s="2">
        <v>0</v>
      </c>
      <c r="BB149" s="2">
        <v>0</v>
      </c>
      <c r="BC149" s="45">
        <v>-0.22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7803.4</v>
      </c>
      <c r="BN149" s="2">
        <v>5688.5</v>
      </c>
      <c r="BO149" s="2">
        <v>0</v>
      </c>
      <c r="BP149" s="2">
        <v>0</v>
      </c>
      <c r="BQ149" s="2">
        <v>829.78</v>
      </c>
      <c r="BR149" s="2">
        <v>278.14</v>
      </c>
      <c r="BS149" s="2">
        <v>0</v>
      </c>
      <c r="BT149" s="2">
        <v>1511.24</v>
      </c>
      <c r="BU149" s="2">
        <v>0</v>
      </c>
      <c r="BV149" s="2">
        <v>0</v>
      </c>
      <c r="BW149" s="2">
        <v>0</v>
      </c>
      <c r="BX149" s="2">
        <v>1789.38</v>
      </c>
    </row>
    <row r="150" spans="1:76" x14ac:dyDescent="0.25">
      <c r="A150" s="4" t="s">
        <v>258</v>
      </c>
      <c r="B150" s="20" t="s">
        <v>259</v>
      </c>
      <c r="C150" s="2">
        <v>11669.1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200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788</v>
      </c>
      <c r="T150" s="2">
        <v>0</v>
      </c>
      <c r="U150" s="2">
        <v>468</v>
      </c>
      <c r="V150" s="2">
        <v>283.39999999999998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13408.5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1441.86</v>
      </c>
      <c r="AP150" s="2">
        <v>0</v>
      </c>
      <c r="AQ150" s="2">
        <v>1441.86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1341.94</v>
      </c>
      <c r="AX150" s="2">
        <v>5002</v>
      </c>
      <c r="AY150" s="2">
        <v>0</v>
      </c>
      <c r="AZ150" s="2">
        <v>0</v>
      </c>
      <c r="BA150" s="2">
        <v>0</v>
      </c>
      <c r="BB150" s="2">
        <v>0</v>
      </c>
      <c r="BC150" s="45">
        <v>-0.26</v>
      </c>
      <c r="BD150" s="2">
        <v>0</v>
      </c>
      <c r="BE150" s="2">
        <v>0</v>
      </c>
      <c r="BF150" s="2">
        <v>0</v>
      </c>
      <c r="BG150" s="2">
        <v>0</v>
      </c>
      <c r="BH150" s="2">
        <v>1656.96</v>
      </c>
      <c r="BI150" s="2">
        <v>0</v>
      </c>
      <c r="BJ150" s="2">
        <v>0</v>
      </c>
      <c r="BK150" s="2">
        <v>0</v>
      </c>
      <c r="BL150" s="2">
        <v>0</v>
      </c>
      <c r="BM150" s="2">
        <v>9442.5</v>
      </c>
      <c r="BN150" s="2">
        <v>3966</v>
      </c>
      <c r="BO150" s="2">
        <v>0</v>
      </c>
      <c r="BP150" s="2">
        <v>0</v>
      </c>
      <c r="BQ150" s="2">
        <v>829.78</v>
      </c>
      <c r="BR150" s="2">
        <v>278.14</v>
      </c>
      <c r="BS150" s="2">
        <v>0</v>
      </c>
      <c r="BT150" s="2">
        <v>1511.24</v>
      </c>
      <c r="BU150" s="2">
        <v>0</v>
      </c>
      <c r="BV150" s="2">
        <v>0</v>
      </c>
      <c r="BW150" s="2">
        <v>0</v>
      </c>
      <c r="BX150" s="2">
        <v>1789.38</v>
      </c>
    </row>
    <row r="151" spans="1:76" x14ac:dyDescent="0.25">
      <c r="A151" s="4" t="s">
        <v>260</v>
      </c>
      <c r="B151" s="20" t="s">
        <v>261</v>
      </c>
      <c r="C151" s="2">
        <v>11669.1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200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788</v>
      </c>
      <c r="T151" s="2">
        <v>0</v>
      </c>
      <c r="U151" s="2">
        <v>468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13125.1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1386.14</v>
      </c>
      <c r="AP151" s="2">
        <v>0</v>
      </c>
      <c r="AQ151" s="2">
        <v>1386.14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1341.94</v>
      </c>
      <c r="AX151" s="2">
        <v>0</v>
      </c>
      <c r="AY151" s="2">
        <v>0</v>
      </c>
      <c r="AZ151" s="2">
        <v>5326.8</v>
      </c>
      <c r="BA151" s="2">
        <v>0</v>
      </c>
      <c r="BB151" s="2">
        <v>0</v>
      </c>
      <c r="BC151" s="45">
        <v>-0.28000000000000003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8054.6</v>
      </c>
      <c r="BN151" s="2">
        <v>5070.5</v>
      </c>
      <c r="BO151" s="2">
        <v>0</v>
      </c>
      <c r="BP151" s="2">
        <v>0</v>
      </c>
      <c r="BQ151" s="2">
        <v>900.38</v>
      </c>
      <c r="BR151" s="2">
        <v>327.68</v>
      </c>
      <c r="BS151" s="2">
        <v>0</v>
      </c>
      <c r="BT151" s="2">
        <v>1703.2</v>
      </c>
      <c r="BU151" s="2">
        <v>0</v>
      </c>
      <c r="BV151" s="2">
        <v>0</v>
      </c>
      <c r="BW151" s="2">
        <v>0</v>
      </c>
      <c r="BX151" s="2">
        <v>2030.88</v>
      </c>
    </row>
    <row r="152" spans="1:76" x14ac:dyDescent="0.25">
      <c r="A152" s="4" t="s">
        <v>262</v>
      </c>
      <c r="B152" s="20" t="s">
        <v>263</v>
      </c>
      <c r="C152" s="2">
        <v>11669.1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788</v>
      </c>
      <c r="T152" s="2">
        <v>0</v>
      </c>
      <c r="U152" s="2">
        <v>468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12925.1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1348.24</v>
      </c>
      <c r="AP152" s="2">
        <v>0</v>
      </c>
      <c r="AQ152" s="2">
        <v>1348.24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1341.96</v>
      </c>
      <c r="AX152" s="2">
        <v>4744</v>
      </c>
      <c r="AY152" s="2">
        <v>0</v>
      </c>
      <c r="AZ152" s="2">
        <v>0</v>
      </c>
      <c r="BA152" s="2">
        <v>0</v>
      </c>
      <c r="BB152" s="2">
        <v>0</v>
      </c>
      <c r="BC152" s="45">
        <v>-0.04</v>
      </c>
      <c r="BD152" s="2">
        <v>0</v>
      </c>
      <c r="BE152" s="2">
        <v>0</v>
      </c>
      <c r="BF152" s="2">
        <v>0</v>
      </c>
      <c r="BG152" s="2">
        <v>0</v>
      </c>
      <c r="BH152" s="2">
        <v>1350.94</v>
      </c>
      <c r="BI152" s="2">
        <v>0</v>
      </c>
      <c r="BJ152" s="2">
        <v>0</v>
      </c>
      <c r="BK152" s="2">
        <v>0</v>
      </c>
      <c r="BL152" s="2">
        <v>0</v>
      </c>
      <c r="BM152" s="2">
        <v>8785.1</v>
      </c>
      <c r="BN152" s="2">
        <v>4140</v>
      </c>
      <c r="BO152" s="2">
        <v>0</v>
      </c>
      <c r="BP152" s="2">
        <v>0</v>
      </c>
      <c r="BQ152" s="2">
        <v>829.78</v>
      </c>
      <c r="BR152" s="2">
        <v>278.14</v>
      </c>
      <c r="BS152" s="2">
        <v>0</v>
      </c>
      <c r="BT152" s="2">
        <v>1511.24</v>
      </c>
      <c r="BU152" s="2">
        <v>0</v>
      </c>
      <c r="BV152" s="2">
        <v>0</v>
      </c>
      <c r="BW152" s="2">
        <v>0</v>
      </c>
      <c r="BX152" s="2">
        <v>1789.38</v>
      </c>
    </row>
    <row r="153" spans="1:76" x14ac:dyDescent="0.25">
      <c r="A153" s="11" t="s">
        <v>538</v>
      </c>
      <c r="B153" s="26"/>
      <c r="C153" s="26" t="s">
        <v>39</v>
      </c>
      <c r="D153" s="26" t="s">
        <v>39</v>
      </c>
      <c r="E153" s="26" t="s">
        <v>39</v>
      </c>
      <c r="F153" s="26" t="s">
        <v>39</v>
      </c>
      <c r="G153" s="26" t="s">
        <v>39</v>
      </c>
      <c r="H153" s="26" t="s">
        <v>39</v>
      </c>
      <c r="I153" s="26" t="s">
        <v>39</v>
      </c>
      <c r="J153" s="26" t="s">
        <v>39</v>
      </c>
      <c r="K153" s="26" t="s">
        <v>39</v>
      </c>
      <c r="L153" s="26" t="s">
        <v>39</v>
      </c>
      <c r="M153" s="26" t="s">
        <v>39</v>
      </c>
      <c r="N153" s="26" t="s">
        <v>39</v>
      </c>
      <c r="O153" s="26" t="s">
        <v>39</v>
      </c>
      <c r="P153" s="26" t="s">
        <v>39</v>
      </c>
      <c r="Q153" s="26" t="s">
        <v>39</v>
      </c>
      <c r="R153" s="26" t="s">
        <v>39</v>
      </c>
      <c r="S153" s="26" t="s">
        <v>39</v>
      </c>
      <c r="T153" s="26" t="s">
        <v>39</v>
      </c>
      <c r="U153" s="26" t="s">
        <v>39</v>
      </c>
      <c r="V153" s="26" t="s">
        <v>39</v>
      </c>
      <c r="W153" s="26" t="s">
        <v>39</v>
      </c>
      <c r="X153" s="26" t="s">
        <v>39</v>
      </c>
      <c r="Y153" s="26" t="s">
        <v>39</v>
      </c>
      <c r="Z153" s="26" t="s">
        <v>39</v>
      </c>
      <c r="AA153" s="26" t="s">
        <v>39</v>
      </c>
      <c r="AB153" s="26" t="s">
        <v>39</v>
      </c>
      <c r="AC153" s="26" t="s">
        <v>39</v>
      </c>
      <c r="AD153" s="26" t="s">
        <v>39</v>
      </c>
      <c r="AE153" s="26" t="s">
        <v>39</v>
      </c>
      <c r="AF153" s="26" t="s">
        <v>39</v>
      </c>
      <c r="AG153" s="26" t="s">
        <v>39</v>
      </c>
      <c r="AH153" s="26" t="s">
        <v>39</v>
      </c>
      <c r="AI153" s="26" t="s">
        <v>39</v>
      </c>
      <c r="AJ153" s="26" t="s">
        <v>39</v>
      </c>
      <c r="AK153" s="26" t="s">
        <v>39</v>
      </c>
      <c r="AL153" s="26" t="s">
        <v>39</v>
      </c>
      <c r="AM153" s="26" t="s">
        <v>39</v>
      </c>
      <c r="AN153" s="26" t="s">
        <v>39</v>
      </c>
      <c r="AO153" s="26" t="s">
        <v>39</v>
      </c>
      <c r="AP153" s="26" t="s">
        <v>39</v>
      </c>
      <c r="AQ153" s="26" t="s">
        <v>39</v>
      </c>
      <c r="AR153" s="26" t="s">
        <v>39</v>
      </c>
      <c r="AS153" s="26" t="s">
        <v>39</v>
      </c>
      <c r="AT153" s="26" t="s">
        <v>39</v>
      </c>
      <c r="AU153" s="26" t="s">
        <v>39</v>
      </c>
      <c r="AV153" s="26" t="s">
        <v>39</v>
      </c>
      <c r="AW153" s="26" t="s">
        <v>39</v>
      </c>
      <c r="AX153" s="26" t="s">
        <v>39</v>
      </c>
      <c r="AY153" s="26" t="s">
        <v>39</v>
      </c>
      <c r="AZ153" s="26" t="s">
        <v>39</v>
      </c>
      <c r="BA153" s="26" t="s">
        <v>39</v>
      </c>
      <c r="BB153" s="26" t="s">
        <v>39</v>
      </c>
      <c r="BC153" s="26" t="s">
        <v>39</v>
      </c>
      <c r="BD153" s="26" t="s">
        <v>39</v>
      </c>
      <c r="BE153" s="26" t="s">
        <v>39</v>
      </c>
      <c r="BF153" s="26" t="s">
        <v>39</v>
      </c>
      <c r="BG153" s="26" t="s">
        <v>39</v>
      </c>
      <c r="BH153" s="26" t="s">
        <v>39</v>
      </c>
      <c r="BI153" s="26" t="s">
        <v>39</v>
      </c>
      <c r="BJ153" s="26" t="s">
        <v>39</v>
      </c>
      <c r="BK153" s="26" t="s">
        <v>39</v>
      </c>
      <c r="BL153" s="26" t="s">
        <v>39</v>
      </c>
      <c r="BM153" s="26" t="s">
        <v>39</v>
      </c>
      <c r="BN153" s="26" t="s">
        <v>39</v>
      </c>
      <c r="BO153" s="26" t="s">
        <v>39</v>
      </c>
      <c r="BP153" s="26" t="s">
        <v>39</v>
      </c>
      <c r="BQ153" s="26" t="s">
        <v>39</v>
      </c>
      <c r="BR153" s="26" t="s">
        <v>39</v>
      </c>
      <c r="BS153" s="26" t="s">
        <v>39</v>
      </c>
      <c r="BT153" s="26" t="s">
        <v>39</v>
      </c>
      <c r="BU153" s="26" t="s">
        <v>39</v>
      </c>
      <c r="BV153" s="26" t="s">
        <v>39</v>
      </c>
      <c r="BW153" s="26" t="s">
        <v>39</v>
      </c>
      <c r="BX153" s="26" t="s">
        <v>39</v>
      </c>
    </row>
    <row r="154" spans="1:76" x14ac:dyDescent="0.25">
      <c r="A154" s="4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</row>
    <row r="155" spans="1:76" x14ac:dyDescent="0.25">
      <c r="A155" s="10" t="s">
        <v>264</v>
      </c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</row>
    <row r="156" spans="1:76" x14ac:dyDescent="0.25">
      <c r="A156" s="4" t="s">
        <v>265</v>
      </c>
      <c r="B156" s="20" t="s">
        <v>266</v>
      </c>
      <c r="C156" s="2">
        <v>13605.9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400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941</v>
      </c>
      <c r="T156" s="2">
        <v>0</v>
      </c>
      <c r="U156" s="2">
        <v>645</v>
      </c>
      <c r="V156" s="2">
        <v>425.1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16017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1999.02</v>
      </c>
      <c r="AP156" s="2">
        <v>0</v>
      </c>
      <c r="AQ156" s="2">
        <v>1999.02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1564.68</v>
      </c>
      <c r="AX156" s="2">
        <v>5372</v>
      </c>
      <c r="AY156" s="2">
        <v>0</v>
      </c>
      <c r="AZ156" s="2">
        <v>0</v>
      </c>
      <c r="BA156" s="2">
        <v>0</v>
      </c>
      <c r="BB156" s="2">
        <v>0</v>
      </c>
      <c r="BC156" s="2">
        <v>0.04</v>
      </c>
      <c r="BD156" s="2">
        <v>0</v>
      </c>
      <c r="BE156" s="2">
        <v>0</v>
      </c>
      <c r="BF156" s="2">
        <v>0</v>
      </c>
      <c r="BG156" s="2">
        <v>0</v>
      </c>
      <c r="BH156" s="2">
        <v>773.26</v>
      </c>
      <c r="BI156" s="2">
        <v>0</v>
      </c>
      <c r="BJ156" s="2">
        <v>0</v>
      </c>
      <c r="BK156" s="2">
        <v>0</v>
      </c>
      <c r="BL156" s="2">
        <v>0</v>
      </c>
      <c r="BM156" s="2">
        <v>9709</v>
      </c>
      <c r="BN156" s="2">
        <v>6308</v>
      </c>
      <c r="BO156" s="2">
        <v>0</v>
      </c>
      <c r="BP156" s="2">
        <v>0</v>
      </c>
      <c r="BQ156" s="2">
        <v>895.56</v>
      </c>
      <c r="BR156" s="2">
        <v>324.32</v>
      </c>
      <c r="BS156" s="2">
        <v>0</v>
      </c>
      <c r="BT156" s="2">
        <v>1690.14</v>
      </c>
      <c r="BU156" s="2">
        <v>0</v>
      </c>
      <c r="BV156" s="2">
        <v>0</v>
      </c>
      <c r="BW156" s="2">
        <v>0</v>
      </c>
      <c r="BX156" s="2">
        <v>2014.46</v>
      </c>
    </row>
    <row r="157" spans="1:76" x14ac:dyDescent="0.25">
      <c r="A157" s="4" t="s">
        <v>267</v>
      </c>
      <c r="B157" s="20" t="s">
        <v>268</v>
      </c>
      <c r="C157" s="2">
        <v>11669.1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400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788</v>
      </c>
      <c r="T157" s="2">
        <v>0</v>
      </c>
      <c r="U157" s="2">
        <v>468</v>
      </c>
      <c r="V157" s="2">
        <v>283.39999999999998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13608.5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1484.58</v>
      </c>
      <c r="AP157" s="2">
        <v>0</v>
      </c>
      <c r="AQ157" s="2">
        <v>1484.58</v>
      </c>
      <c r="AR157" s="2">
        <v>0</v>
      </c>
      <c r="AS157" s="2">
        <v>0</v>
      </c>
      <c r="AT157" s="2">
        <v>116.7</v>
      </c>
      <c r="AU157" s="2">
        <v>0</v>
      </c>
      <c r="AV157" s="2">
        <v>360.22</v>
      </c>
      <c r="AW157" s="2">
        <v>1341.94</v>
      </c>
      <c r="AX157" s="2">
        <v>5836</v>
      </c>
      <c r="AY157" s="2">
        <v>0</v>
      </c>
      <c r="AZ157" s="2">
        <v>0</v>
      </c>
      <c r="BA157" s="2">
        <v>0</v>
      </c>
      <c r="BB157" s="2">
        <v>0</v>
      </c>
      <c r="BC157" s="45">
        <v>-0.02</v>
      </c>
      <c r="BD157" s="2">
        <v>0</v>
      </c>
      <c r="BE157" s="2">
        <v>0</v>
      </c>
      <c r="BF157" s="2">
        <v>0</v>
      </c>
      <c r="BG157" s="2">
        <v>0</v>
      </c>
      <c r="BH157" s="2">
        <v>1325.58</v>
      </c>
      <c r="BI157" s="2">
        <v>0</v>
      </c>
      <c r="BJ157" s="2">
        <v>0</v>
      </c>
      <c r="BK157" s="2">
        <v>0</v>
      </c>
      <c r="BL157" s="2">
        <v>0</v>
      </c>
      <c r="BM157" s="2">
        <v>10465</v>
      </c>
      <c r="BN157" s="2">
        <v>3143.5</v>
      </c>
      <c r="BO157" s="2">
        <v>0</v>
      </c>
      <c r="BP157" s="2">
        <v>0</v>
      </c>
      <c r="BQ157" s="2">
        <v>829.78</v>
      </c>
      <c r="BR157" s="2">
        <v>278.14</v>
      </c>
      <c r="BS157" s="2">
        <v>0</v>
      </c>
      <c r="BT157" s="2">
        <v>1511.24</v>
      </c>
      <c r="BU157" s="2">
        <v>0</v>
      </c>
      <c r="BV157" s="2">
        <v>0</v>
      </c>
      <c r="BW157" s="2">
        <v>0</v>
      </c>
      <c r="BX157" s="2">
        <v>1789.38</v>
      </c>
    </row>
    <row r="158" spans="1:76" x14ac:dyDescent="0.25">
      <c r="A158" s="11" t="s">
        <v>538</v>
      </c>
      <c r="B158" s="26"/>
      <c r="C158" s="26" t="s">
        <v>39</v>
      </c>
      <c r="D158" s="26" t="s">
        <v>39</v>
      </c>
      <c r="E158" s="26" t="s">
        <v>39</v>
      </c>
      <c r="F158" s="26" t="s">
        <v>39</v>
      </c>
      <c r="G158" s="26" t="s">
        <v>39</v>
      </c>
      <c r="H158" s="26" t="s">
        <v>39</v>
      </c>
      <c r="I158" s="26" t="s">
        <v>39</v>
      </c>
      <c r="J158" s="26" t="s">
        <v>39</v>
      </c>
      <c r="K158" s="26" t="s">
        <v>39</v>
      </c>
      <c r="L158" s="26" t="s">
        <v>39</v>
      </c>
      <c r="M158" s="26" t="s">
        <v>39</v>
      </c>
      <c r="N158" s="26" t="s">
        <v>39</v>
      </c>
      <c r="O158" s="26" t="s">
        <v>39</v>
      </c>
      <c r="P158" s="26" t="s">
        <v>39</v>
      </c>
      <c r="Q158" s="26" t="s">
        <v>39</v>
      </c>
      <c r="R158" s="26" t="s">
        <v>39</v>
      </c>
      <c r="S158" s="26" t="s">
        <v>39</v>
      </c>
      <c r="T158" s="26" t="s">
        <v>39</v>
      </c>
      <c r="U158" s="26" t="s">
        <v>39</v>
      </c>
      <c r="V158" s="26" t="s">
        <v>39</v>
      </c>
      <c r="W158" s="26" t="s">
        <v>39</v>
      </c>
      <c r="X158" s="26" t="s">
        <v>39</v>
      </c>
      <c r="Y158" s="26" t="s">
        <v>39</v>
      </c>
      <c r="Z158" s="26" t="s">
        <v>39</v>
      </c>
      <c r="AA158" s="26" t="s">
        <v>39</v>
      </c>
      <c r="AB158" s="26" t="s">
        <v>39</v>
      </c>
      <c r="AC158" s="26" t="s">
        <v>39</v>
      </c>
      <c r="AD158" s="26" t="s">
        <v>39</v>
      </c>
      <c r="AE158" s="26" t="s">
        <v>39</v>
      </c>
      <c r="AF158" s="26" t="s">
        <v>39</v>
      </c>
      <c r="AG158" s="26" t="s">
        <v>39</v>
      </c>
      <c r="AH158" s="26" t="s">
        <v>39</v>
      </c>
      <c r="AI158" s="26" t="s">
        <v>39</v>
      </c>
      <c r="AJ158" s="26" t="s">
        <v>39</v>
      </c>
      <c r="AK158" s="26" t="s">
        <v>39</v>
      </c>
      <c r="AL158" s="26" t="s">
        <v>39</v>
      </c>
      <c r="AM158" s="26" t="s">
        <v>39</v>
      </c>
      <c r="AN158" s="26" t="s">
        <v>39</v>
      </c>
      <c r="AO158" s="26" t="s">
        <v>39</v>
      </c>
      <c r="AP158" s="26" t="s">
        <v>39</v>
      </c>
      <c r="AQ158" s="26" t="s">
        <v>39</v>
      </c>
      <c r="AR158" s="26" t="s">
        <v>39</v>
      </c>
      <c r="AS158" s="26" t="s">
        <v>39</v>
      </c>
      <c r="AT158" s="26" t="s">
        <v>39</v>
      </c>
      <c r="AU158" s="26" t="s">
        <v>39</v>
      </c>
      <c r="AV158" s="26" t="s">
        <v>39</v>
      </c>
      <c r="AW158" s="26" t="s">
        <v>39</v>
      </c>
      <c r="AX158" s="26" t="s">
        <v>39</v>
      </c>
      <c r="AY158" s="26" t="s">
        <v>39</v>
      </c>
      <c r="AZ158" s="26" t="s">
        <v>39</v>
      </c>
      <c r="BA158" s="26" t="s">
        <v>39</v>
      </c>
      <c r="BB158" s="26" t="s">
        <v>39</v>
      </c>
      <c r="BC158" s="26" t="s">
        <v>39</v>
      </c>
      <c r="BD158" s="26" t="s">
        <v>39</v>
      </c>
      <c r="BE158" s="26" t="s">
        <v>39</v>
      </c>
      <c r="BF158" s="26" t="s">
        <v>39</v>
      </c>
      <c r="BG158" s="26" t="s">
        <v>39</v>
      </c>
      <c r="BH158" s="26" t="s">
        <v>39</v>
      </c>
      <c r="BI158" s="26" t="s">
        <v>39</v>
      </c>
      <c r="BJ158" s="26" t="s">
        <v>39</v>
      </c>
      <c r="BK158" s="26" t="s">
        <v>39</v>
      </c>
      <c r="BL158" s="26" t="s">
        <v>39</v>
      </c>
      <c r="BM158" s="26" t="s">
        <v>39</v>
      </c>
      <c r="BN158" s="26" t="s">
        <v>39</v>
      </c>
      <c r="BO158" s="26" t="s">
        <v>39</v>
      </c>
      <c r="BP158" s="26" t="s">
        <v>39</v>
      </c>
      <c r="BQ158" s="26" t="s">
        <v>39</v>
      </c>
      <c r="BR158" s="26" t="s">
        <v>39</v>
      </c>
      <c r="BS158" s="26" t="s">
        <v>39</v>
      </c>
      <c r="BT158" s="26" t="s">
        <v>39</v>
      </c>
      <c r="BU158" s="26" t="s">
        <v>39</v>
      </c>
      <c r="BV158" s="26" t="s">
        <v>39</v>
      </c>
      <c r="BW158" s="26" t="s">
        <v>39</v>
      </c>
      <c r="BX158" s="26" t="s">
        <v>39</v>
      </c>
    </row>
    <row r="159" spans="1:76" x14ac:dyDescent="0.25">
      <c r="A159" s="4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</row>
    <row r="160" spans="1:76" x14ac:dyDescent="0.25">
      <c r="A160" s="10" t="s">
        <v>269</v>
      </c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</row>
    <row r="161" spans="1:76" x14ac:dyDescent="0.25">
      <c r="A161" s="4" t="s">
        <v>528</v>
      </c>
      <c r="B161" s="20" t="s">
        <v>529</v>
      </c>
      <c r="C161" s="2">
        <v>11279.1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737</v>
      </c>
      <c r="T161" s="2">
        <v>0</v>
      </c>
      <c r="U161" s="2">
        <v>455</v>
      </c>
      <c r="V161" s="2">
        <v>708.5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13179.6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1393.84</v>
      </c>
      <c r="AP161" s="2">
        <v>0</v>
      </c>
      <c r="AQ161" s="2">
        <v>1393.84</v>
      </c>
      <c r="AR161" s="2">
        <v>0</v>
      </c>
      <c r="AS161" s="2">
        <v>0</v>
      </c>
      <c r="AT161" s="2">
        <v>112.8</v>
      </c>
      <c r="AU161" s="2">
        <v>0</v>
      </c>
      <c r="AV161" s="2">
        <v>0</v>
      </c>
      <c r="AW161" s="2">
        <v>1297.0999999999999</v>
      </c>
      <c r="AX161" s="2">
        <v>0</v>
      </c>
      <c r="AY161" s="2">
        <v>3899.08</v>
      </c>
      <c r="AZ161" s="2">
        <v>0</v>
      </c>
      <c r="BA161" s="2">
        <v>0</v>
      </c>
      <c r="BB161" s="2">
        <v>0</v>
      </c>
      <c r="BC161" s="45">
        <v>-0.22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6702.6</v>
      </c>
      <c r="BN161" s="2">
        <v>6477</v>
      </c>
      <c r="BO161" s="2">
        <v>0</v>
      </c>
      <c r="BP161" s="2">
        <v>0</v>
      </c>
      <c r="BQ161" s="2">
        <v>816.54</v>
      </c>
      <c r="BR161" s="2">
        <v>268.83999999999997</v>
      </c>
      <c r="BS161" s="2">
        <v>0</v>
      </c>
      <c r="BT161" s="2">
        <v>1475.22</v>
      </c>
      <c r="BU161" s="2">
        <v>0</v>
      </c>
      <c r="BV161" s="2">
        <v>0</v>
      </c>
      <c r="BW161" s="2">
        <v>0</v>
      </c>
      <c r="BX161" s="2">
        <v>1744.06</v>
      </c>
    </row>
    <row r="162" spans="1:76" x14ac:dyDescent="0.25">
      <c r="A162" s="4" t="s">
        <v>270</v>
      </c>
      <c r="B162" s="20" t="s">
        <v>271</v>
      </c>
      <c r="C162" s="2">
        <v>13125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200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903</v>
      </c>
      <c r="T162" s="2">
        <v>0</v>
      </c>
      <c r="U162" s="2">
        <v>549</v>
      </c>
      <c r="V162" s="2">
        <v>708.5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15485.5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1885.5</v>
      </c>
      <c r="AP162" s="2">
        <v>0</v>
      </c>
      <c r="AQ162" s="2">
        <v>1885.5</v>
      </c>
      <c r="AR162" s="2">
        <v>0</v>
      </c>
      <c r="AS162" s="2">
        <v>0</v>
      </c>
      <c r="AT162" s="2">
        <v>131.26</v>
      </c>
      <c r="AU162" s="2">
        <v>0</v>
      </c>
      <c r="AV162" s="2">
        <v>1675.8</v>
      </c>
      <c r="AW162" s="2">
        <v>1509.38</v>
      </c>
      <c r="AX162" s="2">
        <v>3304</v>
      </c>
      <c r="AY162" s="2">
        <v>3259.1</v>
      </c>
      <c r="AZ162" s="2">
        <v>0</v>
      </c>
      <c r="BA162" s="2">
        <v>0</v>
      </c>
      <c r="BB162" s="2">
        <v>0</v>
      </c>
      <c r="BC162" s="2">
        <v>0.14000000000000001</v>
      </c>
      <c r="BD162" s="2">
        <v>0</v>
      </c>
      <c r="BE162" s="2">
        <v>0</v>
      </c>
      <c r="BF162" s="2">
        <v>0</v>
      </c>
      <c r="BG162" s="2">
        <v>0</v>
      </c>
      <c r="BH162" s="2">
        <v>1739.82</v>
      </c>
      <c r="BI162" s="2">
        <v>0</v>
      </c>
      <c r="BJ162" s="2">
        <v>0</v>
      </c>
      <c r="BK162" s="2">
        <v>0</v>
      </c>
      <c r="BL162" s="2">
        <v>0</v>
      </c>
      <c r="BM162" s="2">
        <v>13505</v>
      </c>
      <c r="BN162" s="2">
        <v>1980.5</v>
      </c>
      <c r="BO162" s="2">
        <v>0</v>
      </c>
      <c r="BP162" s="2">
        <v>0</v>
      </c>
      <c r="BQ162" s="2">
        <v>968.72</v>
      </c>
      <c r="BR162" s="2">
        <v>375.64</v>
      </c>
      <c r="BS162" s="2">
        <v>0</v>
      </c>
      <c r="BT162" s="2">
        <v>1889.02</v>
      </c>
      <c r="BU162" s="2">
        <v>0</v>
      </c>
      <c r="BV162" s="2">
        <v>0</v>
      </c>
      <c r="BW162" s="2">
        <v>0</v>
      </c>
      <c r="BX162" s="2">
        <v>2264.66</v>
      </c>
    </row>
    <row r="163" spans="1:76" x14ac:dyDescent="0.25">
      <c r="A163" s="4" t="s">
        <v>272</v>
      </c>
      <c r="B163" s="20" t="s">
        <v>273</v>
      </c>
      <c r="C163" s="2">
        <v>13125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903</v>
      </c>
      <c r="T163" s="2">
        <v>0</v>
      </c>
      <c r="U163" s="2">
        <v>549</v>
      </c>
      <c r="V163" s="2">
        <v>566.79999999999995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15135.29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1810.7</v>
      </c>
      <c r="AP163" s="2">
        <v>0</v>
      </c>
      <c r="AQ163" s="2">
        <v>1810.7</v>
      </c>
      <c r="AR163" s="2">
        <v>0</v>
      </c>
      <c r="AS163" s="2">
        <v>0</v>
      </c>
      <c r="AT163" s="2">
        <v>131.26</v>
      </c>
      <c r="AU163" s="2">
        <v>0</v>
      </c>
      <c r="AV163" s="2">
        <v>0</v>
      </c>
      <c r="AW163" s="2">
        <v>1509.38</v>
      </c>
      <c r="AX163" s="2">
        <v>5000</v>
      </c>
      <c r="AY163" s="2">
        <v>0</v>
      </c>
      <c r="AZ163" s="2">
        <v>0</v>
      </c>
      <c r="BA163" s="2">
        <v>0</v>
      </c>
      <c r="BB163" s="2">
        <v>0</v>
      </c>
      <c r="BC163" s="2">
        <v>0.01</v>
      </c>
      <c r="BD163" s="2">
        <v>0</v>
      </c>
      <c r="BE163" s="2">
        <v>0</v>
      </c>
      <c r="BF163" s="2">
        <v>0</v>
      </c>
      <c r="BG163" s="2">
        <v>0</v>
      </c>
      <c r="BH163" s="2">
        <v>2485.44</v>
      </c>
      <c r="BI163" s="2">
        <v>0</v>
      </c>
      <c r="BJ163" s="2">
        <v>0</v>
      </c>
      <c r="BK163" s="2">
        <v>0</v>
      </c>
      <c r="BL163" s="2">
        <v>0</v>
      </c>
      <c r="BM163" s="2">
        <v>10936.79</v>
      </c>
      <c r="BN163" s="2">
        <v>4198.5</v>
      </c>
      <c r="BO163" s="2">
        <v>0</v>
      </c>
      <c r="BP163" s="2">
        <v>0</v>
      </c>
      <c r="BQ163" s="2">
        <v>879.24</v>
      </c>
      <c r="BR163" s="2">
        <v>312.83999999999997</v>
      </c>
      <c r="BS163" s="2">
        <v>0</v>
      </c>
      <c r="BT163" s="2">
        <v>1645.72</v>
      </c>
      <c r="BU163" s="2">
        <v>0</v>
      </c>
      <c r="BV163" s="2">
        <v>0</v>
      </c>
      <c r="BW163" s="2">
        <v>0</v>
      </c>
      <c r="BX163" s="2">
        <v>1958.56</v>
      </c>
    </row>
    <row r="164" spans="1:76" x14ac:dyDescent="0.25">
      <c r="A164" s="4" t="s">
        <v>274</v>
      </c>
      <c r="B164" s="20" t="s">
        <v>275</v>
      </c>
      <c r="C164" s="2">
        <v>12657.9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400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915</v>
      </c>
      <c r="T164" s="2">
        <v>0</v>
      </c>
      <c r="U164" s="2">
        <v>616</v>
      </c>
      <c r="V164" s="2">
        <v>566.79999999999995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15155.7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1815.06</v>
      </c>
      <c r="AP164" s="2">
        <v>0</v>
      </c>
      <c r="AQ164" s="2">
        <v>1815.06</v>
      </c>
      <c r="AR164" s="2">
        <v>0</v>
      </c>
      <c r="AS164" s="2">
        <v>0</v>
      </c>
      <c r="AT164" s="2">
        <v>126.58</v>
      </c>
      <c r="AU164" s="2">
        <v>0</v>
      </c>
      <c r="AV164" s="2">
        <v>0</v>
      </c>
      <c r="AW164" s="2">
        <v>1455.66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45">
        <v>-0.1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3397.2</v>
      </c>
      <c r="BN164" s="2">
        <v>11758.5</v>
      </c>
      <c r="BO164" s="2">
        <v>0</v>
      </c>
      <c r="BP164" s="2">
        <v>0</v>
      </c>
      <c r="BQ164" s="2">
        <v>863.38</v>
      </c>
      <c r="BR164" s="2">
        <v>301.72000000000003</v>
      </c>
      <c r="BS164" s="2">
        <v>0</v>
      </c>
      <c r="BT164" s="2">
        <v>1602.58</v>
      </c>
      <c r="BU164" s="2">
        <v>0</v>
      </c>
      <c r="BV164" s="2">
        <v>0</v>
      </c>
      <c r="BW164" s="2">
        <v>0</v>
      </c>
      <c r="BX164" s="2">
        <v>1904.3</v>
      </c>
    </row>
    <row r="165" spans="1:76" x14ac:dyDescent="0.25">
      <c r="A165" s="4" t="s">
        <v>276</v>
      </c>
      <c r="B165" s="20" t="s">
        <v>277</v>
      </c>
      <c r="C165" s="2">
        <v>12038.1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200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802</v>
      </c>
      <c r="T165" s="2">
        <v>0</v>
      </c>
      <c r="U165" s="2">
        <v>482</v>
      </c>
      <c r="V165" s="2">
        <v>566.79999999999995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14088.9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1587.18</v>
      </c>
      <c r="AP165" s="2">
        <v>0</v>
      </c>
      <c r="AQ165" s="2">
        <v>1587.18</v>
      </c>
      <c r="AR165" s="2">
        <v>0</v>
      </c>
      <c r="AS165" s="2">
        <v>0</v>
      </c>
      <c r="AT165" s="2">
        <v>120.38</v>
      </c>
      <c r="AU165" s="2">
        <v>0</v>
      </c>
      <c r="AV165" s="2">
        <v>0</v>
      </c>
      <c r="AW165" s="2">
        <v>1384.38</v>
      </c>
      <c r="AX165" s="2">
        <v>2888</v>
      </c>
      <c r="AY165" s="2">
        <v>3226.84</v>
      </c>
      <c r="AZ165" s="2">
        <v>0</v>
      </c>
      <c r="BA165" s="2">
        <v>0</v>
      </c>
      <c r="BB165" s="2">
        <v>0</v>
      </c>
      <c r="BC165" s="45">
        <v>-0.2</v>
      </c>
      <c r="BD165" s="2">
        <v>0</v>
      </c>
      <c r="BE165" s="2">
        <v>0</v>
      </c>
      <c r="BF165" s="2">
        <v>0</v>
      </c>
      <c r="BG165" s="2">
        <v>0</v>
      </c>
      <c r="BH165" s="2">
        <v>2098.8200000000002</v>
      </c>
      <c r="BI165" s="2">
        <v>0</v>
      </c>
      <c r="BJ165" s="2">
        <v>0</v>
      </c>
      <c r="BK165" s="2">
        <v>0</v>
      </c>
      <c r="BL165" s="2">
        <v>0</v>
      </c>
      <c r="BM165" s="2">
        <v>11305.4</v>
      </c>
      <c r="BN165" s="2">
        <v>2783.5</v>
      </c>
      <c r="BO165" s="2">
        <v>0</v>
      </c>
      <c r="BP165" s="2">
        <v>0</v>
      </c>
      <c r="BQ165" s="2">
        <v>842.32</v>
      </c>
      <c r="BR165" s="2">
        <v>286.94</v>
      </c>
      <c r="BS165" s="2">
        <v>0</v>
      </c>
      <c r="BT165" s="2">
        <v>1545.32</v>
      </c>
      <c r="BU165" s="2">
        <v>0</v>
      </c>
      <c r="BV165" s="2">
        <v>0</v>
      </c>
      <c r="BW165" s="2">
        <v>0</v>
      </c>
      <c r="BX165" s="2">
        <v>1832.26</v>
      </c>
    </row>
    <row r="166" spans="1:76" x14ac:dyDescent="0.25">
      <c r="A166" s="4" t="s">
        <v>278</v>
      </c>
      <c r="B166" s="20" t="s">
        <v>279</v>
      </c>
      <c r="C166" s="2">
        <v>13125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903</v>
      </c>
      <c r="T166" s="2">
        <v>0</v>
      </c>
      <c r="U166" s="2">
        <v>549</v>
      </c>
      <c r="V166" s="2">
        <v>566.79999999999995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14706.3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1719.07</v>
      </c>
      <c r="AP166" s="2">
        <v>0</v>
      </c>
      <c r="AQ166" s="2">
        <v>1719.07</v>
      </c>
      <c r="AR166" s="2">
        <v>0</v>
      </c>
      <c r="AS166" s="2">
        <v>0</v>
      </c>
      <c r="AT166" s="2">
        <v>131.26</v>
      </c>
      <c r="AU166" s="2">
        <v>0</v>
      </c>
      <c r="AV166" s="2">
        <v>0</v>
      </c>
      <c r="AW166" s="2">
        <v>1509.38</v>
      </c>
      <c r="AX166" s="2">
        <v>488</v>
      </c>
      <c r="AY166" s="2">
        <v>6245.82</v>
      </c>
      <c r="AZ166" s="2">
        <v>0</v>
      </c>
      <c r="BA166" s="2">
        <v>0</v>
      </c>
      <c r="BB166" s="2">
        <v>0</v>
      </c>
      <c r="BC166" s="45">
        <v>-0.19</v>
      </c>
      <c r="BD166" s="2">
        <v>0</v>
      </c>
      <c r="BE166" s="2">
        <v>0</v>
      </c>
      <c r="BF166" s="2">
        <v>0</v>
      </c>
      <c r="BG166" s="2">
        <v>0</v>
      </c>
      <c r="BH166" s="2">
        <v>1656.96</v>
      </c>
      <c r="BI166" s="2">
        <v>0</v>
      </c>
      <c r="BJ166" s="2">
        <v>0</v>
      </c>
      <c r="BK166" s="2">
        <v>0</v>
      </c>
      <c r="BL166" s="2">
        <v>0</v>
      </c>
      <c r="BM166" s="2">
        <v>11750.3</v>
      </c>
      <c r="BN166" s="2">
        <v>2956</v>
      </c>
      <c r="BO166" s="2">
        <v>0</v>
      </c>
      <c r="BP166" s="2">
        <v>0</v>
      </c>
      <c r="BQ166" s="2">
        <v>879.24</v>
      </c>
      <c r="BR166" s="2">
        <v>302.41000000000003</v>
      </c>
      <c r="BS166" s="2">
        <v>0</v>
      </c>
      <c r="BT166" s="2">
        <v>1620.17</v>
      </c>
      <c r="BU166" s="2">
        <v>0</v>
      </c>
      <c r="BV166" s="2">
        <v>0</v>
      </c>
      <c r="BW166" s="2">
        <v>0</v>
      </c>
      <c r="BX166" s="2">
        <v>1922.58</v>
      </c>
    </row>
    <row r="167" spans="1:76" x14ac:dyDescent="0.25">
      <c r="A167" s="4" t="s">
        <v>280</v>
      </c>
      <c r="B167" s="20" t="s">
        <v>281</v>
      </c>
      <c r="C167" s="2">
        <v>12657.9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909</v>
      </c>
      <c r="T167" s="2">
        <v>0</v>
      </c>
      <c r="U167" s="2">
        <v>616</v>
      </c>
      <c r="V167" s="2">
        <v>566.79999999999995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14688.17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1715.19</v>
      </c>
      <c r="AP167" s="2">
        <v>0</v>
      </c>
      <c r="AQ167" s="2">
        <v>1715.19</v>
      </c>
      <c r="AR167" s="2">
        <v>0</v>
      </c>
      <c r="AS167" s="2">
        <v>0</v>
      </c>
      <c r="AT167" s="2">
        <v>120.58</v>
      </c>
      <c r="AU167" s="2">
        <v>0</v>
      </c>
      <c r="AV167" s="2">
        <v>0</v>
      </c>
      <c r="AW167" s="2">
        <v>1455.66</v>
      </c>
      <c r="AX167" s="2">
        <v>3054</v>
      </c>
      <c r="AY167" s="2">
        <v>3375.76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G167" s="2">
        <v>0</v>
      </c>
      <c r="BH167" s="2">
        <v>828.48</v>
      </c>
      <c r="BI167" s="2">
        <v>0</v>
      </c>
      <c r="BJ167" s="2">
        <v>0</v>
      </c>
      <c r="BK167" s="2">
        <v>0</v>
      </c>
      <c r="BL167" s="2">
        <v>0</v>
      </c>
      <c r="BM167" s="2">
        <v>10549.67</v>
      </c>
      <c r="BN167" s="2">
        <v>4138.5</v>
      </c>
      <c r="BO167" s="2">
        <v>0</v>
      </c>
      <c r="BP167" s="2">
        <v>0</v>
      </c>
      <c r="BQ167" s="2">
        <v>863.38</v>
      </c>
      <c r="BR167" s="2">
        <v>301.72000000000003</v>
      </c>
      <c r="BS167" s="2">
        <v>0</v>
      </c>
      <c r="BT167" s="2">
        <v>1602.58</v>
      </c>
      <c r="BU167" s="2">
        <v>0</v>
      </c>
      <c r="BV167" s="2">
        <v>0</v>
      </c>
      <c r="BW167" s="2">
        <v>0</v>
      </c>
      <c r="BX167" s="2">
        <v>1904.3</v>
      </c>
    </row>
    <row r="168" spans="1:76" x14ac:dyDescent="0.25">
      <c r="A168" s="4" t="s">
        <v>282</v>
      </c>
      <c r="B168" s="20" t="s">
        <v>283</v>
      </c>
      <c r="C168" s="2">
        <v>13125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200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903</v>
      </c>
      <c r="T168" s="2">
        <v>0</v>
      </c>
      <c r="U168" s="2">
        <v>549</v>
      </c>
      <c r="V168" s="2">
        <v>566.79999999999995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15343.8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1855.24</v>
      </c>
      <c r="AP168" s="2">
        <v>0</v>
      </c>
      <c r="AQ168" s="2">
        <v>1855.24</v>
      </c>
      <c r="AR168" s="2">
        <v>0</v>
      </c>
      <c r="AS168" s="2">
        <v>0</v>
      </c>
      <c r="AT168" s="2">
        <v>131.26</v>
      </c>
      <c r="AU168" s="2">
        <v>0</v>
      </c>
      <c r="AV168" s="2">
        <v>0</v>
      </c>
      <c r="AW168" s="2">
        <v>1509.38</v>
      </c>
      <c r="AX168" s="2">
        <v>1354</v>
      </c>
      <c r="AY168" s="2">
        <v>5208.88</v>
      </c>
      <c r="AZ168" s="2">
        <v>0</v>
      </c>
      <c r="BA168" s="2">
        <v>0</v>
      </c>
      <c r="BB168" s="2">
        <v>0</v>
      </c>
      <c r="BC168" s="2">
        <v>0.04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10058.799999999999</v>
      </c>
      <c r="BN168" s="2">
        <v>5285</v>
      </c>
      <c r="BO168" s="2">
        <v>0</v>
      </c>
      <c r="BP168" s="2">
        <v>0</v>
      </c>
      <c r="BQ168" s="2">
        <v>879.24</v>
      </c>
      <c r="BR168" s="2">
        <v>312.83999999999997</v>
      </c>
      <c r="BS168" s="2">
        <v>0</v>
      </c>
      <c r="BT168" s="2">
        <v>1645.72</v>
      </c>
      <c r="BU168" s="2">
        <v>0</v>
      </c>
      <c r="BV168" s="2">
        <v>0</v>
      </c>
      <c r="BW168" s="2">
        <v>0</v>
      </c>
      <c r="BX168" s="2">
        <v>1958.56</v>
      </c>
    </row>
    <row r="169" spans="1:76" x14ac:dyDescent="0.25">
      <c r="A169" s="4" t="s">
        <v>284</v>
      </c>
      <c r="B169" s="20" t="s">
        <v>285</v>
      </c>
      <c r="C169" s="2">
        <v>11279.1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737</v>
      </c>
      <c r="T169" s="2">
        <v>0</v>
      </c>
      <c r="U169" s="2">
        <v>455</v>
      </c>
      <c r="V169" s="2">
        <v>425.1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12896.2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1343.06</v>
      </c>
      <c r="AP169" s="2">
        <v>0</v>
      </c>
      <c r="AQ169" s="2">
        <v>1343.06</v>
      </c>
      <c r="AR169" s="2">
        <v>0</v>
      </c>
      <c r="AS169" s="2">
        <v>0</v>
      </c>
      <c r="AT169" s="2">
        <v>112.8</v>
      </c>
      <c r="AU169" s="2">
        <v>0</v>
      </c>
      <c r="AV169" s="2">
        <v>0</v>
      </c>
      <c r="AW169" s="2">
        <v>1297.0999999999999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45">
        <v>-0.26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2752.7</v>
      </c>
      <c r="BN169" s="2">
        <v>10143.5</v>
      </c>
      <c r="BO169" s="2">
        <v>0</v>
      </c>
      <c r="BP169" s="2">
        <v>0</v>
      </c>
      <c r="BQ169" s="2">
        <v>897.12</v>
      </c>
      <c r="BR169" s="2">
        <v>325.39999999999998</v>
      </c>
      <c r="BS169" s="2">
        <v>0</v>
      </c>
      <c r="BT169" s="2">
        <v>1694.34</v>
      </c>
      <c r="BU169" s="2">
        <v>0</v>
      </c>
      <c r="BV169" s="2">
        <v>0</v>
      </c>
      <c r="BW169" s="2">
        <v>0</v>
      </c>
      <c r="BX169" s="2">
        <v>2019.74</v>
      </c>
    </row>
    <row r="170" spans="1:76" x14ac:dyDescent="0.25">
      <c r="A170" s="4" t="s">
        <v>286</v>
      </c>
      <c r="B170" s="20" t="s">
        <v>287</v>
      </c>
      <c r="C170" s="2">
        <v>9494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687</v>
      </c>
      <c r="T170" s="2">
        <v>0</v>
      </c>
      <c r="U170" s="2">
        <v>462</v>
      </c>
      <c r="V170" s="2">
        <v>425.1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10991.12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1002.41</v>
      </c>
      <c r="AP170" s="2">
        <v>0</v>
      </c>
      <c r="AQ170" s="2">
        <v>1002.41</v>
      </c>
      <c r="AR170" s="2">
        <v>0</v>
      </c>
      <c r="AS170" s="2">
        <v>0</v>
      </c>
      <c r="AT170" s="2">
        <v>94.94</v>
      </c>
      <c r="AU170" s="2">
        <v>0</v>
      </c>
      <c r="AV170" s="2">
        <v>0</v>
      </c>
      <c r="AW170" s="2">
        <v>1091.76</v>
      </c>
      <c r="AX170" s="2">
        <v>3500</v>
      </c>
      <c r="AY170" s="2">
        <v>0</v>
      </c>
      <c r="AZ170" s="2">
        <v>0</v>
      </c>
      <c r="BA170" s="2">
        <v>0</v>
      </c>
      <c r="BB170" s="2">
        <v>0</v>
      </c>
      <c r="BC170" s="2">
        <v>0.01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  <c r="BJ170" s="2">
        <v>0</v>
      </c>
      <c r="BK170" s="2">
        <v>0</v>
      </c>
      <c r="BL170" s="2">
        <v>0</v>
      </c>
      <c r="BM170" s="2">
        <v>5689.12</v>
      </c>
      <c r="BN170" s="2">
        <v>5302</v>
      </c>
      <c r="BO170" s="2">
        <v>0</v>
      </c>
      <c r="BP170" s="2">
        <v>0</v>
      </c>
      <c r="BQ170" s="2">
        <v>820.22</v>
      </c>
      <c r="BR170" s="2">
        <v>271.42</v>
      </c>
      <c r="BS170" s="2">
        <v>0</v>
      </c>
      <c r="BT170" s="2">
        <v>1485.2</v>
      </c>
      <c r="BU170" s="2">
        <v>0</v>
      </c>
      <c r="BV170" s="2">
        <v>0</v>
      </c>
      <c r="BW170" s="2">
        <v>0</v>
      </c>
      <c r="BX170" s="2">
        <v>1756.62</v>
      </c>
    </row>
    <row r="171" spans="1:76" x14ac:dyDescent="0.25">
      <c r="A171" s="4" t="s">
        <v>288</v>
      </c>
      <c r="B171" s="20" t="s">
        <v>289</v>
      </c>
      <c r="C171" s="2">
        <v>13125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903</v>
      </c>
      <c r="T171" s="2">
        <v>0</v>
      </c>
      <c r="U171" s="2">
        <v>549</v>
      </c>
      <c r="V171" s="2">
        <v>425.1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15002.1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1782.24</v>
      </c>
      <c r="AP171" s="2">
        <v>0</v>
      </c>
      <c r="AQ171" s="2">
        <v>1782.24</v>
      </c>
      <c r="AR171" s="2">
        <v>0</v>
      </c>
      <c r="AS171" s="2">
        <v>0</v>
      </c>
      <c r="AT171" s="2">
        <v>131.26</v>
      </c>
      <c r="AU171" s="2">
        <v>0</v>
      </c>
      <c r="AV171" s="2">
        <v>0</v>
      </c>
      <c r="AW171" s="2">
        <v>1509.38</v>
      </c>
      <c r="AX171" s="2">
        <v>3770.76</v>
      </c>
      <c r="AY171" s="2">
        <v>0</v>
      </c>
      <c r="AZ171" s="2">
        <v>0</v>
      </c>
      <c r="BA171" s="2">
        <v>0</v>
      </c>
      <c r="BB171" s="2">
        <v>0</v>
      </c>
      <c r="BC171" s="45">
        <v>-0.04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7193.6</v>
      </c>
      <c r="BN171" s="2">
        <v>7808.5</v>
      </c>
      <c r="BO171" s="2">
        <v>0</v>
      </c>
      <c r="BP171" s="2">
        <v>0</v>
      </c>
      <c r="BQ171" s="2">
        <v>879.24</v>
      </c>
      <c r="BR171" s="2">
        <v>312.83999999999997</v>
      </c>
      <c r="BS171" s="2">
        <v>0</v>
      </c>
      <c r="BT171" s="2">
        <v>1645.72</v>
      </c>
      <c r="BU171" s="2">
        <v>0</v>
      </c>
      <c r="BV171" s="2">
        <v>0</v>
      </c>
      <c r="BW171" s="2">
        <v>0</v>
      </c>
      <c r="BX171" s="2">
        <v>1958.56</v>
      </c>
    </row>
    <row r="172" spans="1:76" x14ac:dyDescent="0.25">
      <c r="A172" s="4" t="s">
        <v>290</v>
      </c>
      <c r="B172" s="20" t="s">
        <v>291</v>
      </c>
      <c r="C172" s="2">
        <v>7666.5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547</v>
      </c>
      <c r="T172" s="2">
        <v>0</v>
      </c>
      <c r="U172" s="2">
        <v>340</v>
      </c>
      <c r="V172" s="2">
        <v>425.1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8978.6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706.5</v>
      </c>
      <c r="AP172" s="2">
        <v>0</v>
      </c>
      <c r="AQ172" s="2">
        <v>706.5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881.64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45">
        <v>-0.04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1588.1</v>
      </c>
      <c r="BN172" s="2">
        <v>7390.5</v>
      </c>
      <c r="BO172" s="2">
        <v>0</v>
      </c>
      <c r="BP172" s="2">
        <v>0</v>
      </c>
      <c r="BQ172" s="2">
        <v>693.84</v>
      </c>
      <c r="BR172" s="2">
        <v>182.74</v>
      </c>
      <c r="BS172" s="2">
        <v>0</v>
      </c>
      <c r="BT172" s="2">
        <v>1141.54</v>
      </c>
      <c r="BU172" s="2">
        <v>0</v>
      </c>
      <c r="BV172" s="2">
        <v>0</v>
      </c>
      <c r="BW172" s="2">
        <v>0</v>
      </c>
      <c r="BX172" s="2">
        <v>1324.28</v>
      </c>
    </row>
    <row r="173" spans="1:76" x14ac:dyDescent="0.25">
      <c r="A173" s="4" t="s">
        <v>292</v>
      </c>
      <c r="B173" s="20" t="s">
        <v>293</v>
      </c>
      <c r="C173" s="2">
        <v>13125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903</v>
      </c>
      <c r="T173" s="2">
        <v>0</v>
      </c>
      <c r="U173" s="2">
        <v>549</v>
      </c>
      <c r="V173" s="2">
        <v>425.1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14904.88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1761.47</v>
      </c>
      <c r="AP173" s="2">
        <v>0</v>
      </c>
      <c r="AQ173" s="2">
        <v>1761.47</v>
      </c>
      <c r="AR173" s="2">
        <v>0</v>
      </c>
      <c r="AS173" s="2">
        <v>0</v>
      </c>
      <c r="AT173" s="2">
        <v>131.26</v>
      </c>
      <c r="AU173" s="2">
        <v>0</v>
      </c>
      <c r="AV173" s="2">
        <v>0</v>
      </c>
      <c r="AW173" s="2">
        <v>1509.38</v>
      </c>
      <c r="AX173" s="2">
        <v>1128</v>
      </c>
      <c r="AY173" s="2">
        <v>5601.16</v>
      </c>
      <c r="AZ173" s="2">
        <v>0</v>
      </c>
      <c r="BA173" s="2">
        <v>0</v>
      </c>
      <c r="BB173" s="2">
        <v>0</v>
      </c>
      <c r="BC173" s="45">
        <v>-0.05</v>
      </c>
      <c r="BD173" s="2">
        <v>0</v>
      </c>
      <c r="BE173" s="2">
        <v>0</v>
      </c>
      <c r="BF173" s="2">
        <v>0</v>
      </c>
      <c r="BG173" s="2">
        <v>0</v>
      </c>
      <c r="BH173" s="2">
        <v>1463.66</v>
      </c>
      <c r="BI173" s="2">
        <v>0</v>
      </c>
      <c r="BJ173" s="2">
        <v>0</v>
      </c>
      <c r="BK173" s="2">
        <v>0</v>
      </c>
      <c r="BL173" s="2">
        <v>0</v>
      </c>
      <c r="BM173" s="2">
        <v>11594.88</v>
      </c>
      <c r="BN173" s="2">
        <v>3310</v>
      </c>
      <c r="BO173" s="2">
        <v>0</v>
      </c>
      <c r="BP173" s="2">
        <v>0</v>
      </c>
      <c r="BQ173" s="2">
        <v>879.24</v>
      </c>
      <c r="BR173" s="2">
        <v>312.83999999999997</v>
      </c>
      <c r="BS173" s="2">
        <v>0</v>
      </c>
      <c r="BT173" s="2">
        <v>1645.72</v>
      </c>
      <c r="BU173" s="2">
        <v>0</v>
      </c>
      <c r="BV173" s="2">
        <v>0</v>
      </c>
      <c r="BW173" s="2">
        <v>0</v>
      </c>
      <c r="BX173" s="2">
        <v>1958.56</v>
      </c>
    </row>
    <row r="174" spans="1:76" x14ac:dyDescent="0.25">
      <c r="A174" s="4" t="s">
        <v>554</v>
      </c>
      <c r="B174" s="20" t="s">
        <v>555</v>
      </c>
      <c r="C174" s="2">
        <v>13125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903</v>
      </c>
      <c r="T174" s="2">
        <v>0</v>
      </c>
      <c r="U174" s="2">
        <v>274.5</v>
      </c>
      <c r="V174" s="2">
        <v>425.1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14727.6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1723.61</v>
      </c>
      <c r="AP174" s="2">
        <v>0</v>
      </c>
      <c r="AQ174" s="2">
        <v>1723.61</v>
      </c>
      <c r="AR174" s="2">
        <v>0</v>
      </c>
      <c r="AS174" s="2">
        <v>0</v>
      </c>
      <c r="AT174" s="2">
        <v>131.26</v>
      </c>
      <c r="AU174" s="45">
        <v>-1723.61</v>
      </c>
      <c r="AV174" s="2">
        <v>0</v>
      </c>
      <c r="AW174" s="2">
        <v>1509.38</v>
      </c>
      <c r="AX174" s="2">
        <v>6218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1656.96</v>
      </c>
      <c r="BI174" s="2">
        <v>0</v>
      </c>
      <c r="BJ174" s="2">
        <v>0</v>
      </c>
      <c r="BK174" s="2">
        <v>0</v>
      </c>
      <c r="BL174" s="2">
        <v>0</v>
      </c>
      <c r="BM174" s="2">
        <v>9515.6</v>
      </c>
      <c r="BN174" s="2">
        <v>5212</v>
      </c>
      <c r="BO174" s="2">
        <v>0</v>
      </c>
      <c r="BP174" s="2">
        <v>0</v>
      </c>
      <c r="BQ174" s="2">
        <v>439.62</v>
      </c>
      <c r="BR174" s="2">
        <v>312.83999999999997</v>
      </c>
      <c r="BS174" s="2">
        <v>0</v>
      </c>
      <c r="BT174" s="2">
        <v>822.86</v>
      </c>
      <c r="BU174" s="2">
        <v>0</v>
      </c>
      <c r="BV174" s="2">
        <v>0</v>
      </c>
      <c r="BW174" s="2">
        <v>0</v>
      </c>
      <c r="BX174" s="2">
        <v>1135.7</v>
      </c>
    </row>
    <row r="175" spans="1:76" x14ac:dyDescent="0.25">
      <c r="A175" s="4" t="s">
        <v>294</v>
      </c>
      <c r="B175" s="20" t="s">
        <v>295</v>
      </c>
      <c r="C175" s="2">
        <v>13125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400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903</v>
      </c>
      <c r="T175" s="2">
        <v>0</v>
      </c>
      <c r="U175" s="2">
        <v>549</v>
      </c>
      <c r="V175" s="2">
        <v>425.1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15286.04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1842.89</v>
      </c>
      <c r="AP175" s="2">
        <v>0</v>
      </c>
      <c r="AQ175" s="2">
        <v>1842.89</v>
      </c>
      <c r="AR175" s="2">
        <v>0</v>
      </c>
      <c r="AS175" s="2">
        <v>0</v>
      </c>
      <c r="AT175" s="2">
        <v>131.26</v>
      </c>
      <c r="AU175" s="2">
        <v>0</v>
      </c>
      <c r="AV175" s="2">
        <v>0</v>
      </c>
      <c r="AW175" s="2">
        <v>1509.38</v>
      </c>
      <c r="AX175" s="2">
        <v>5962</v>
      </c>
      <c r="AY175" s="2">
        <v>0</v>
      </c>
      <c r="AZ175" s="2">
        <v>0</v>
      </c>
      <c r="BA175" s="2">
        <v>0</v>
      </c>
      <c r="BB175" s="2">
        <v>0</v>
      </c>
      <c r="BC175" s="2">
        <v>0.01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9445.5400000000009</v>
      </c>
      <c r="BN175" s="2">
        <v>5840.5</v>
      </c>
      <c r="BO175" s="2">
        <v>0</v>
      </c>
      <c r="BP175" s="2">
        <v>0</v>
      </c>
      <c r="BQ175" s="2">
        <v>879.24</v>
      </c>
      <c r="BR175" s="2">
        <v>312.83999999999997</v>
      </c>
      <c r="BS175" s="2">
        <v>0</v>
      </c>
      <c r="BT175" s="2">
        <v>1645.72</v>
      </c>
      <c r="BU175" s="2">
        <v>0</v>
      </c>
      <c r="BV175" s="2">
        <v>0</v>
      </c>
      <c r="BW175" s="2">
        <v>0</v>
      </c>
      <c r="BX175" s="2">
        <v>1958.56</v>
      </c>
    </row>
    <row r="176" spans="1:76" x14ac:dyDescent="0.25">
      <c r="A176" s="4" t="s">
        <v>296</v>
      </c>
      <c r="B176" s="20" t="s">
        <v>297</v>
      </c>
      <c r="C176" s="2">
        <v>13656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200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1016</v>
      </c>
      <c r="T176" s="2">
        <v>0</v>
      </c>
      <c r="U176" s="2">
        <v>684</v>
      </c>
      <c r="V176" s="2">
        <v>425.1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15981.1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1991.36</v>
      </c>
      <c r="AP176" s="2">
        <v>0</v>
      </c>
      <c r="AQ176" s="2">
        <v>1991.36</v>
      </c>
      <c r="AR176" s="2">
        <v>0</v>
      </c>
      <c r="AS176" s="2">
        <v>0</v>
      </c>
      <c r="AT176" s="2">
        <v>136.56</v>
      </c>
      <c r="AU176" s="2">
        <v>0</v>
      </c>
      <c r="AV176" s="2">
        <v>0</v>
      </c>
      <c r="AW176" s="2">
        <v>1570.44</v>
      </c>
      <c r="AX176" s="2">
        <v>5249.08</v>
      </c>
      <c r="AY176" s="2">
        <v>0</v>
      </c>
      <c r="AZ176" s="2">
        <v>0</v>
      </c>
      <c r="BA176" s="2">
        <v>0</v>
      </c>
      <c r="BB176" s="2">
        <v>0</v>
      </c>
      <c r="BC176" s="45">
        <v>-0.32</v>
      </c>
      <c r="BD176" s="2">
        <v>0</v>
      </c>
      <c r="BE176" s="2">
        <v>0</v>
      </c>
      <c r="BF176" s="2">
        <v>0</v>
      </c>
      <c r="BG176" s="2">
        <v>0</v>
      </c>
      <c r="BH176" s="2">
        <v>828.48</v>
      </c>
      <c r="BI176" s="2">
        <v>0</v>
      </c>
      <c r="BJ176" s="2">
        <v>0</v>
      </c>
      <c r="BK176" s="2">
        <v>0</v>
      </c>
      <c r="BL176" s="2">
        <v>0</v>
      </c>
      <c r="BM176" s="2">
        <v>9775.6</v>
      </c>
      <c r="BN176" s="2">
        <v>6205.5</v>
      </c>
      <c r="BO176" s="2">
        <v>0</v>
      </c>
      <c r="BP176" s="2">
        <v>0</v>
      </c>
      <c r="BQ176" s="2">
        <v>985.42</v>
      </c>
      <c r="BR176" s="2">
        <v>387.36</v>
      </c>
      <c r="BS176" s="2">
        <v>0</v>
      </c>
      <c r="BT176" s="2">
        <v>1934.46</v>
      </c>
      <c r="BU176" s="2">
        <v>0</v>
      </c>
      <c r="BV176" s="2">
        <v>0</v>
      </c>
      <c r="BW176" s="2">
        <v>0</v>
      </c>
      <c r="BX176" s="2">
        <v>2321.8200000000002</v>
      </c>
    </row>
    <row r="177" spans="1:76" x14ac:dyDescent="0.25">
      <c r="A177" s="4" t="s">
        <v>298</v>
      </c>
      <c r="B177" s="20" t="s">
        <v>299</v>
      </c>
      <c r="C177" s="2">
        <v>13656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1016</v>
      </c>
      <c r="T177" s="2">
        <v>0</v>
      </c>
      <c r="U177" s="2">
        <v>684</v>
      </c>
      <c r="V177" s="2">
        <v>283.39999999999998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15591.98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1908.25</v>
      </c>
      <c r="AP177" s="2">
        <v>0</v>
      </c>
      <c r="AQ177" s="2">
        <v>1908.25</v>
      </c>
      <c r="AR177" s="2">
        <v>0</v>
      </c>
      <c r="AS177" s="2">
        <v>0</v>
      </c>
      <c r="AT177" s="2">
        <v>136.56</v>
      </c>
      <c r="AU177" s="2">
        <v>0</v>
      </c>
      <c r="AV177" s="2">
        <v>0</v>
      </c>
      <c r="AW177" s="2">
        <v>1570.44</v>
      </c>
      <c r="AX177" s="2">
        <v>6394</v>
      </c>
      <c r="AY177" s="2">
        <v>0</v>
      </c>
      <c r="AZ177" s="2">
        <v>0</v>
      </c>
      <c r="BA177" s="2">
        <v>0</v>
      </c>
      <c r="BB177" s="2">
        <v>0</v>
      </c>
      <c r="BC177" s="2">
        <v>0.23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10009.48</v>
      </c>
      <c r="BN177" s="2">
        <v>5582.5</v>
      </c>
      <c r="BO177" s="2">
        <v>0</v>
      </c>
      <c r="BP177" s="2">
        <v>0</v>
      </c>
      <c r="BQ177" s="2">
        <v>897.28</v>
      </c>
      <c r="BR177" s="2">
        <v>325.5</v>
      </c>
      <c r="BS177" s="2">
        <v>0</v>
      </c>
      <c r="BT177" s="2">
        <v>1694.78</v>
      </c>
      <c r="BU177" s="2">
        <v>0</v>
      </c>
      <c r="BV177" s="2">
        <v>0</v>
      </c>
      <c r="BW177" s="2">
        <v>0</v>
      </c>
      <c r="BX177" s="2">
        <v>2020.28</v>
      </c>
    </row>
    <row r="178" spans="1:76" x14ac:dyDescent="0.25">
      <c r="A178" s="4" t="s">
        <v>510</v>
      </c>
      <c r="B178" s="20" t="s">
        <v>511</v>
      </c>
      <c r="C178" s="2">
        <v>13656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200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903</v>
      </c>
      <c r="T178" s="2">
        <v>0</v>
      </c>
      <c r="U178" s="2">
        <v>549</v>
      </c>
      <c r="V178" s="2">
        <v>283.39999999999998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14971.68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1775.75</v>
      </c>
      <c r="AP178" s="2">
        <v>0</v>
      </c>
      <c r="AQ178" s="2">
        <v>1775.75</v>
      </c>
      <c r="AR178" s="2">
        <v>0</v>
      </c>
      <c r="AS178" s="2">
        <v>0</v>
      </c>
      <c r="AT178" s="2">
        <v>131.26</v>
      </c>
      <c r="AU178" s="2">
        <v>0</v>
      </c>
      <c r="AV178" s="2">
        <v>0</v>
      </c>
      <c r="AW178" s="2">
        <v>1509.38</v>
      </c>
      <c r="AX178" s="2">
        <v>3256.36</v>
      </c>
      <c r="AY178" s="2">
        <v>0</v>
      </c>
      <c r="AZ178" s="2">
        <v>0</v>
      </c>
      <c r="BA178" s="2">
        <v>0</v>
      </c>
      <c r="BB178" s="2">
        <v>0</v>
      </c>
      <c r="BC178" s="45">
        <v>-7.0000000000000007E-2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6672.68</v>
      </c>
      <c r="BN178" s="2">
        <v>8299</v>
      </c>
      <c r="BO178" s="2">
        <v>0</v>
      </c>
      <c r="BP178" s="2">
        <v>0</v>
      </c>
      <c r="BQ178" s="2">
        <v>879.24</v>
      </c>
      <c r="BR178" s="2">
        <v>312.83999999999997</v>
      </c>
      <c r="BS178" s="2">
        <v>0</v>
      </c>
      <c r="BT178" s="2">
        <v>1645.72</v>
      </c>
      <c r="BU178" s="2">
        <v>0</v>
      </c>
      <c r="BV178" s="2">
        <v>0</v>
      </c>
      <c r="BW178" s="2">
        <v>0</v>
      </c>
      <c r="BX178" s="2">
        <v>1958.56</v>
      </c>
    </row>
    <row r="179" spans="1:76" x14ac:dyDescent="0.25">
      <c r="A179" s="4" t="s">
        <v>300</v>
      </c>
      <c r="B179" s="20" t="s">
        <v>301</v>
      </c>
      <c r="C179" s="2">
        <v>13656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200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1016</v>
      </c>
      <c r="T179" s="2">
        <v>0</v>
      </c>
      <c r="U179" s="2">
        <v>684</v>
      </c>
      <c r="V179" s="2">
        <v>283.39999999999998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15839.4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1961.1</v>
      </c>
      <c r="AP179" s="2">
        <v>0</v>
      </c>
      <c r="AQ179" s="2">
        <v>1961.1</v>
      </c>
      <c r="AR179" s="2">
        <v>0</v>
      </c>
      <c r="AS179" s="2">
        <v>0</v>
      </c>
      <c r="AT179" s="2">
        <v>136.56</v>
      </c>
      <c r="AU179" s="2">
        <v>0</v>
      </c>
      <c r="AV179" s="2">
        <v>0</v>
      </c>
      <c r="AW179" s="2">
        <v>1570.44</v>
      </c>
      <c r="AX179" s="2">
        <v>6828</v>
      </c>
      <c r="AY179" s="2">
        <v>0</v>
      </c>
      <c r="AZ179" s="2">
        <v>0</v>
      </c>
      <c r="BA179" s="2">
        <v>0</v>
      </c>
      <c r="BB179" s="2">
        <v>0</v>
      </c>
      <c r="BC179" s="45">
        <v>-0.12</v>
      </c>
      <c r="BD179" s="2">
        <v>0</v>
      </c>
      <c r="BE179" s="2">
        <v>0</v>
      </c>
      <c r="BF179" s="2">
        <v>0</v>
      </c>
      <c r="BG179" s="2">
        <v>0</v>
      </c>
      <c r="BH179" s="2">
        <v>1132.42</v>
      </c>
      <c r="BI179" s="2">
        <v>0</v>
      </c>
      <c r="BJ179" s="2">
        <v>0</v>
      </c>
      <c r="BK179" s="2">
        <v>0</v>
      </c>
      <c r="BL179" s="2">
        <v>0</v>
      </c>
      <c r="BM179" s="2">
        <v>11628.4</v>
      </c>
      <c r="BN179" s="2">
        <v>4211</v>
      </c>
      <c r="BO179" s="2">
        <v>0</v>
      </c>
      <c r="BP179" s="2">
        <v>0</v>
      </c>
      <c r="BQ179" s="2">
        <v>897.28</v>
      </c>
      <c r="BR179" s="2">
        <v>325.5</v>
      </c>
      <c r="BS179" s="2">
        <v>0</v>
      </c>
      <c r="BT179" s="2">
        <v>1694.78</v>
      </c>
      <c r="BU179" s="2">
        <v>0</v>
      </c>
      <c r="BV179" s="2">
        <v>0</v>
      </c>
      <c r="BW179" s="2">
        <v>0</v>
      </c>
      <c r="BX179" s="2">
        <v>2020.28</v>
      </c>
    </row>
    <row r="180" spans="1:76" x14ac:dyDescent="0.25">
      <c r="A180" s="4" t="s">
        <v>302</v>
      </c>
      <c r="B180" s="20" t="s">
        <v>303</v>
      </c>
      <c r="C180" s="2">
        <v>13656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400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1016</v>
      </c>
      <c r="T180" s="2">
        <v>0</v>
      </c>
      <c r="U180" s="2">
        <v>684</v>
      </c>
      <c r="V180" s="2">
        <v>283.39999999999998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16039.4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2003.82</v>
      </c>
      <c r="AP180" s="2">
        <v>0</v>
      </c>
      <c r="AQ180" s="2">
        <v>2003.82</v>
      </c>
      <c r="AR180" s="2">
        <v>0</v>
      </c>
      <c r="AS180" s="2">
        <v>0</v>
      </c>
      <c r="AT180" s="2">
        <v>136.56</v>
      </c>
      <c r="AU180" s="2">
        <v>0</v>
      </c>
      <c r="AV180" s="2">
        <v>0</v>
      </c>
      <c r="AW180" s="2">
        <v>1570.44</v>
      </c>
      <c r="AX180" s="2">
        <v>6828</v>
      </c>
      <c r="AY180" s="2">
        <v>0</v>
      </c>
      <c r="AZ180" s="2">
        <v>0</v>
      </c>
      <c r="BA180" s="2">
        <v>0</v>
      </c>
      <c r="BB180" s="2">
        <v>0</v>
      </c>
      <c r="BC180" s="2">
        <v>0.04</v>
      </c>
      <c r="BD180" s="2">
        <v>0</v>
      </c>
      <c r="BE180" s="2">
        <v>0</v>
      </c>
      <c r="BF180" s="2">
        <v>0</v>
      </c>
      <c r="BG180" s="2">
        <v>0</v>
      </c>
      <c r="BH180" s="2">
        <v>1795.04</v>
      </c>
      <c r="BI180" s="2">
        <v>0</v>
      </c>
      <c r="BJ180" s="2">
        <v>0</v>
      </c>
      <c r="BK180" s="2">
        <v>0</v>
      </c>
      <c r="BL180" s="2">
        <v>0</v>
      </c>
      <c r="BM180" s="2">
        <v>12333.9</v>
      </c>
      <c r="BN180" s="2">
        <v>3705.5</v>
      </c>
      <c r="BO180" s="2">
        <v>0</v>
      </c>
      <c r="BP180" s="2">
        <v>0</v>
      </c>
      <c r="BQ180" s="2">
        <v>897.28</v>
      </c>
      <c r="BR180" s="2">
        <v>325.5</v>
      </c>
      <c r="BS180" s="2">
        <v>0</v>
      </c>
      <c r="BT180" s="2">
        <v>1694.78</v>
      </c>
      <c r="BU180" s="2">
        <v>0</v>
      </c>
      <c r="BV180" s="2">
        <v>0</v>
      </c>
      <c r="BW180" s="2">
        <v>0</v>
      </c>
      <c r="BX180" s="2">
        <v>2020.28</v>
      </c>
    </row>
    <row r="181" spans="1:76" x14ac:dyDescent="0.25">
      <c r="A181" s="4" t="s">
        <v>304</v>
      </c>
      <c r="B181" s="20" t="s">
        <v>305</v>
      </c>
      <c r="C181" s="2">
        <v>13656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1016</v>
      </c>
      <c r="T181" s="2">
        <v>0</v>
      </c>
      <c r="U181" s="2">
        <v>684</v>
      </c>
      <c r="V181" s="2">
        <v>283.39999999999998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15184.2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1821.15</v>
      </c>
      <c r="AP181" s="2">
        <v>0</v>
      </c>
      <c r="AQ181" s="2">
        <v>1821.15</v>
      </c>
      <c r="AR181" s="2">
        <v>0</v>
      </c>
      <c r="AS181" s="2">
        <v>0</v>
      </c>
      <c r="AT181" s="2">
        <v>136.56</v>
      </c>
      <c r="AU181" s="2">
        <v>0</v>
      </c>
      <c r="AV181" s="2">
        <v>0</v>
      </c>
      <c r="AW181" s="2">
        <v>1570.44</v>
      </c>
      <c r="AX181" s="2">
        <v>3888</v>
      </c>
      <c r="AY181" s="2">
        <v>0</v>
      </c>
      <c r="AZ181" s="2">
        <v>0</v>
      </c>
      <c r="BA181" s="2">
        <v>0</v>
      </c>
      <c r="BB181" s="2">
        <v>0</v>
      </c>
      <c r="BC181" s="2">
        <v>0.35</v>
      </c>
      <c r="BD181" s="2">
        <v>0</v>
      </c>
      <c r="BE181" s="2">
        <v>0</v>
      </c>
      <c r="BF181" s="2">
        <v>0</v>
      </c>
      <c r="BG181" s="2">
        <v>0</v>
      </c>
      <c r="BH181" s="2">
        <v>1013.2</v>
      </c>
      <c r="BI181" s="2">
        <v>0</v>
      </c>
      <c r="BJ181" s="2">
        <v>0</v>
      </c>
      <c r="BK181" s="2">
        <v>0</v>
      </c>
      <c r="BL181" s="2">
        <v>0</v>
      </c>
      <c r="BM181" s="2">
        <v>8429.7000000000007</v>
      </c>
      <c r="BN181" s="2">
        <v>6754.5</v>
      </c>
      <c r="BO181" s="2">
        <v>0</v>
      </c>
      <c r="BP181" s="2">
        <v>0</v>
      </c>
      <c r="BQ181" s="2">
        <v>980.8</v>
      </c>
      <c r="BR181" s="2">
        <v>371.32</v>
      </c>
      <c r="BS181" s="2">
        <v>0</v>
      </c>
      <c r="BT181" s="2">
        <v>1890.54</v>
      </c>
      <c r="BU181" s="2">
        <v>0</v>
      </c>
      <c r="BV181" s="2">
        <v>0</v>
      </c>
      <c r="BW181" s="2">
        <v>0</v>
      </c>
      <c r="BX181" s="2">
        <v>2261.86</v>
      </c>
    </row>
    <row r="182" spans="1:76" x14ac:dyDescent="0.25">
      <c r="A182" s="4" t="s">
        <v>306</v>
      </c>
      <c r="B182" s="20" t="s">
        <v>307</v>
      </c>
      <c r="C182" s="2">
        <v>13656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200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1016</v>
      </c>
      <c r="T182" s="2">
        <v>0</v>
      </c>
      <c r="U182" s="2">
        <v>478.8</v>
      </c>
      <c r="V182" s="2">
        <v>283.39999999999998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15634.2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1917.27</v>
      </c>
      <c r="AP182" s="2">
        <v>0</v>
      </c>
      <c r="AQ182" s="2">
        <v>1917.27</v>
      </c>
      <c r="AR182" s="2">
        <v>0</v>
      </c>
      <c r="AS182" s="2">
        <v>0</v>
      </c>
      <c r="AT182" s="2">
        <v>136.56</v>
      </c>
      <c r="AU182" s="2">
        <v>0</v>
      </c>
      <c r="AV182" s="2">
        <v>0</v>
      </c>
      <c r="AW182" s="2">
        <v>1570.44</v>
      </c>
      <c r="AX182" s="2">
        <v>2692</v>
      </c>
      <c r="AY182" s="2">
        <v>0</v>
      </c>
      <c r="AZ182" s="2">
        <v>0</v>
      </c>
      <c r="BA182" s="2">
        <v>0</v>
      </c>
      <c r="BB182" s="2">
        <v>0</v>
      </c>
      <c r="BC182" s="45">
        <v>-7.0000000000000007E-2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6316.2</v>
      </c>
      <c r="BN182" s="2">
        <v>9318</v>
      </c>
      <c r="BO182" s="2">
        <v>0</v>
      </c>
      <c r="BP182" s="2">
        <v>0</v>
      </c>
      <c r="BQ182" s="2">
        <v>628.11</v>
      </c>
      <c r="BR182" s="2">
        <v>325.5</v>
      </c>
      <c r="BS182" s="2">
        <v>0</v>
      </c>
      <c r="BT182" s="2">
        <v>1186.3499999999999</v>
      </c>
      <c r="BU182" s="2">
        <v>0</v>
      </c>
      <c r="BV182" s="2">
        <v>0</v>
      </c>
      <c r="BW182" s="2">
        <v>0</v>
      </c>
      <c r="BX182" s="2">
        <v>1511.85</v>
      </c>
    </row>
    <row r="183" spans="1:76" x14ac:dyDescent="0.25">
      <c r="A183" s="4" t="s">
        <v>308</v>
      </c>
      <c r="B183" s="20" t="s">
        <v>309</v>
      </c>
      <c r="C183" s="2">
        <v>13125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903</v>
      </c>
      <c r="T183" s="2">
        <v>0</v>
      </c>
      <c r="U183" s="2">
        <v>0</v>
      </c>
      <c r="V183" s="2">
        <v>283.39999999999998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14011.4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1570.64</v>
      </c>
      <c r="AP183" s="2">
        <v>0</v>
      </c>
      <c r="AQ183" s="2">
        <v>1570.64</v>
      </c>
      <c r="AR183" s="2">
        <v>0</v>
      </c>
      <c r="AS183" s="2">
        <v>0</v>
      </c>
      <c r="AT183" s="2">
        <v>131.26</v>
      </c>
      <c r="AU183" s="2">
        <v>0</v>
      </c>
      <c r="AV183" s="2">
        <v>0</v>
      </c>
      <c r="AW183" s="2">
        <v>1509.38</v>
      </c>
      <c r="AX183" s="2">
        <v>5626</v>
      </c>
      <c r="AY183" s="2">
        <v>0</v>
      </c>
      <c r="AZ183" s="2">
        <v>0</v>
      </c>
      <c r="BA183" s="2">
        <v>0</v>
      </c>
      <c r="BB183" s="2">
        <v>0</v>
      </c>
      <c r="BC183" s="2">
        <v>0.12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8837.4</v>
      </c>
      <c r="BN183" s="2">
        <v>5174</v>
      </c>
      <c r="BO183" s="2">
        <v>0</v>
      </c>
      <c r="BP183" s="2">
        <v>0</v>
      </c>
      <c r="BQ183" s="2">
        <v>0</v>
      </c>
      <c r="BR183" s="2">
        <v>312.83999999999997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312.83999999999997</v>
      </c>
    </row>
    <row r="184" spans="1:76" x14ac:dyDescent="0.25">
      <c r="A184" s="4" t="s">
        <v>310</v>
      </c>
      <c r="B184" s="20" t="s">
        <v>311</v>
      </c>
      <c r="C184" s="2">
        <v>13125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400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903</v>
      </c>
      <c r="T184" s="2">
        <v>0</v>
      </c>
      <c r="U184" s="2">
        <v>549</v>
      </c>
      <c r="V184" s="2">
        <v>283.39999999999998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15260.4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1837.42</v>
      </c>
      <c r="AP184" s="2">
        <v>0</v>
      </c>
      <c r="AQ184" s="2">
        <v>1837.42</v>
      </c>
      <c r="AR184" s="2">
        <v>0</v>
      </c>
      <c r="AS184" s="2">
        <v>0</v>
      </c>
      <c r="AT184" s="2">
        <v>125.26</v>
      </c>
      <c r="AU184" s="2">
        <v>0</v>
      </c>
      <c r="AV184" s="2">
        <v>0</v>
      </c>
      <c r="AW184" s="2">
        <v>1509.38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0.34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3472.4</v>
      </c>
      <c r="BN184" s="2">
        <v>11788</v>
      </c>
      <c r="BO184" s="2">
        <v>0</v>
      </c>
      <c r="BP184" s="2">
        <v>0</v>
      </c>
      <c r="BQ184" s="2">
        <v>903.2</v>
      </c>
      <c r="BR184" s="2">
        <v>329.66</v>
      </c>
      <c r="BS184" s="2">
        <v>0</v>
      </c>
      <c r="BT184" s="2">
        <v>1710.88</v>
      </c>
      <c r="BU184" s="2">
        <v>0</v>
      </c>
      <c r="BV184" s="2">
        <v>0</v>
      </c>
      <c r="BW184" s="2">
        <v>0</v>
      </c>
      <c r="BX184" s="2">
        <v>2040.54</v>
      </c>
    </row>
    <row r="185" spans="1:76" x14ac:dyDescent="0.25">
      <c r="A185" s="4" t="s">
        <v>312</v>
      </c>
      <c r="B185" s="20" t="s">
        <v>313</v>
      </c>
      <c r="C185" s="2">
        <v>13656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200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1016</v>
      </c>
      <c r="T185" s="2">
        <v>0</v>
      </c>
      <c r="U185" s="2">
        <v>684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15556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1900.56</v>
      </c>
      <c r="AP185" s="2">
        <v>0</v>
      </c>
      <c r="AQ185" s="2">
        <v>1900.56</v>
      </c>
      <c r="AR185" s="2">
        <v>0</v>
      </c>
      <c r="AS185" s="2">
        <v>0</v>
      </c>
      <c r="AT185" s="2">
        <v>136.56</v>
      </c>
      <c r="AU185" s="2">
        <v>0</v>
      </c>
      <c r="AV185" s="2">
        <v>0</v>
      </c>
      <c r="AW185" s="2">
        <v>1570.44</v>
      </c>
      <c r="AX185" s="2">
        <v>5854</v>
      </c>
      <c r="AY185" s="2">
        <v>0</v>
      </c>
      <c r="AZ185" s="2">
        <v>0</v>
      </c>
      <c r="BA185" s="2">
        <v>0</v>
      </c>
      <c r="BB185" s="2">
        <v>0</v>
      </c>
      <c r="BC185" s="2">
        <v>0.04</v>
      </c>
      <c r="BD185" s="2">
        <v>0</v>
      </c>
      <c r="BE185" s="2">
        <v>0</v>
      </c>
      <c r="BF185" s="2">
        <v>0</v>
      </c>
      <c r="BG185" s="2">
        <v>0</v>
      </c>
      <c r="BH185" s="2">
        <v>1524.4</v>
      </c>
      <c r="BI185" s="2">
        <v>0</v>
      </c>
      <c r="BJ185" s="2">
        <v>0</v>
      </c>
      <c r="BK185" s="2">
        <v>0</v>
      </c>
      <c r="BL185" s="2">
        <v>0</v>
      </c>
      <c r="BM185" s="2">
        <v>10986</v>
      </c>
      <c r="BN185" s="2">
        <v>4570</v>
      </c>
      <c r="BO185" s="2">
        <v>0</v>
      </c>
      <c r="BP185" s="2">
        <v>0</v>
      </c>
      <c r="BQ185" s="2">
        <v>897.28</v>
      </c>
      <c r="BR185" s="2">
        <v>325.5</v>
      </c>
      <c r="BS185" s="2">
        <v>0</v>
      </c>
      <c r="BT185" s="2">
        <v>1694.78</v>
      </c>
      <c r="BU185" s="2">
        <v>0</v>
      </c>
      <c r="BV185" s="2">
        <v>0</v>
      </c>
      <c r="BW185" s="2">
        <v>0</v>
      </c>
      <c r="BX185" s="2">
        <v>2020.28</v>
      </c>
    </row>
    <row r="186" spans="1:76" x14ac:dyDescent="0.25">
      <c r="A186" s="4" t="s">
        <v>314</v>
      </c>
      <c r="B186" s="20" t="s">
        <v>315</v>
      </c>
      <c r="C186" s="2">
        <v>13656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1016</v>
      </c>
      <c r="T186" s="2">
        <v>0</v>
      </c>
      <c r="U186" s="2">
        <v>684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15347.78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1856.08</v>
      </c>
      <c r="AP186" s="2">
        <v>0</v>
      </c>
      <c r="AQ186" s="2">
        <v>1856.08</v>
      </c>
      <c r="AR186" s="2">
        <v>0</v>
      </c>
      <c r="AS186" s="2">
        <v>0</v>
      </c>
      <c r="AT186" s="2">
        <v>130.56</v>
      </c>
      <c r="AU186" s="2">
        <v>0</v>
      </c>
      <c r="AV186" s="2">
        <v>0</v>
      </c>
      <c r="AW186" s="2">
        <v>1570.44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0.2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3557.28</v>
      </c>
      <c r="BN186" s="2">
        <v>11790.5</v>
      </c>
      <c r="BO186" s="2">
        <v>0</v>
      </c>
      <c r="BP186" s="2">
        <v>0</v>
      </c>
      <c r="BQ186" s="2">
        <v>973.66</v>
      </c>
      <c r="BR186" s="2">
        <v>379.12</v>
      </c>
      <c r="BS186" s="2">
        <v>0</v>
      </c>
      <c r="BT186" s="2">
        <v>1902.48</v>
      </c>
      <c r="BU186" s="2">
        <v>0</v>
      </c>
      <c r="BV186" s="2">
        <v>0</v>
      </c>
      <c r="BW186" s="2">
        <v>0</v>
      </c>
      <c r="BX186" s="2">
        <v>2281.6</v>
      </c>
    </row>
    <row r="187" spans="1:76" x14ac:dyDescent="0.25">
      <c r="A187" s="4" t="s">
        <v>316</v>
      </c>
      <c r="B187" s="20" t="s">
        <v>317</v>
      </c>
      <c r="C187" s="2">
        <v>13656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1016</v>
      </c>
      <c r="T187" s="2">
        <v>0</v>
      </c>
      <c r="U187" s="2">
        <v>684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15356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1857.84</v>
      </c>
      <c r="AP187" s="2">
        <v>0</v>
      </c>
      <c r="AQ187" s="2">
        <v>1857.84</v>
      </c>
      <c r="AR187" s="2">
        <v>0</v>
      </c>
      <c r="AS187" s="2">
        <v>0</v>
      </c>
      <c r="AT187" s="2">
        <v>130.56</v>
      </c>
      <c r="AU187" s="2">
        <v>0</v>
      </c>
      <c r="AV187" s="2">
        <v>0</v>
      </c>
      <c r="AW187" s="2">
        <v>1570.44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45">
        <v>-0.34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3558.5</v>
      </c>
      <c r="BN187" s="2">
        <v>11797.5</v>
      </c>
      <c r="BO187" s="2">
        <v>0</v>
      </c>
      <c r="BP187" s="2">
        <v>0</v>
      </c>
      <c r="BQ187" s="2">
        <v>897.28</v>
      </c>
      <c r="BR187" s="2">
        <v>325.5</v>
      </c>
      <c r="BS187" s="2">
        <v>0</v>
      </c>
      <c r="BT187" s="2">
        <v>1694.78</v>
      </c>
      <c r="BU187" s="2">
        <v>0</v>
      </c>
      <c r="BV187" s="2">
        <v>0</v>
      </c>
      <c r="BW187" s="2">
        <v>0</v>
      </c>
      <c r="BX187" s="2">
        <v>2020.28</v>
      </c>
    </row>
    <row r="188" spans="1:76" x14ac:dyDescent="0.25">
      <c r="A188" s="4" t="s">
        <v>318</v>
      </c>
      <c r="B188" s="20" t="s">
        <v>319</v>
      </c>
      <c r="C188" s="2">
        <v>13656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200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1016</v>
      </c>
      <c r="T188" s="2">
        <v>0</v>
      </c>
      <c r="U188" s="2">
        <v>684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15556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1900.56</v>
      </c>
      <c r="AP188" s="2">
        <v>0</v>
      </c>
      <c r="AQ188" s="2">
        <v>1900.56</v>
      </c>
      <c r="AR188" s="2">
        <v>0</v>
      </c>
      <c r="AS188" s="2">
        <v>0</v>
      </c>
      <c r="AT188" s="2">
        <v>136.56</v>
      </c>
      <c r="AU188" s="2">
        <v>0</v>
      </c>
      <c r="AV188" s="2">
        <v>0</v>
      </c>
      <c r="AW188" s="2">
        <v>1570.44</v>
      </c>
      <c r="AX188" s="2">
        <v>2451.1999999999998</v>
      </c>
      <c r="AY188" s="2">
        <v>0</v>
      </c>
      <c r="AZ188" s="2">
        <v>0</v>
      </c>
      <c r="BA188" s="2">
        <v>0</v>
      </c>
      <c r="BB188" s="2">
        <v>0</v>
      </c>
      <c r="BC188" s="2">
        <v>0.24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6059</v>
      </c>
      <c r="BN188" s="2">
        <v>9497</v>
      </c>
      <c r="BO188" s="2">
        <v>0</v>
      </c>
      <c r="BP188" s="2">
        <v>0</v>
      </c>
      <c r="BQ188" s="2">
        <v>897.28</v>
      </c>
      <c r="BR188" s="2">
        <v>325.5</v>
      </c>
      <c r="BS188" s="2">
        <v>0</v>
      </c>
      <c r="BT188" s="2">
        <v>1694.78</v>
      </c>
      <c r="BU188" s="2">
        <v>0</v>
      </c>
      <c r="BV188" s="2">
        <v>0</v>
      </c>
      <c r="BW188" s="2">
        <v>0</v>
      </c>
      <c r="BX188" s="2">
        <v>2020.28</v>
      </c>
    </row>
    <row r="189" spans="1:76" x14ac:dyDescent="0.25">
      <c r="A189" s="4" t="s">
        <v>320</v>
      </c>
      <c r="B189" s="20" t="s">
        <v>321</v>
      </c>
      <c r="C189" s="2">
        <v>13656</v>
      </c>
      <c r="D189" s="2">
        <v>0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200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1016</v>
      </c>
      <c r="T189" s="2">
        <v>0</v>
      </c>
      <c r="U189" s="2">
        <v>684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15556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1900.56</v>
      </c>
      <c r="AP189" s="2">
        <v>0</v>
      </c>
      <c r="AQ189" s="2">
        <v>1900.56</v>
      </c>
      <c r="AR189" s="2">
        <v>0</v>
      </c>
      <c r="AS189" s="2">
        <v>0</v>
      </c>
      <c r="AT189" s="2">
        <v>136.56</v>
      </c>
      <c r="AU189" s="2">
        <v>0</v>
      </c>
      <c r="AV189" s="2">
        <v>0</v>
      </c>
      <c r="AW189" s="2">
        <v>1570.44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45">
        <v>-0.06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3607.5</v>
      </c>
      <c r="BN189" s="2">
        <v>11948.5</v>
      </c>
      <c r="BO189" s="2">
        <v>0</v>
      </c>
      <c r="BP189" s="2">
        <v>0</v>
      </c>
      <c r="BQ189" s="2">
        <v>897.28</v>
      </c>
      <c r="BR189" s="2">
        <v>325.5</v>
      </c>
      <c r="BS189" s="2">
        <v>0</v>
      </c>
      <c r="BT189" s="2">
        <v>1694.78</v>
      </c>
      <c r="BU189" s="2">
        <v>0</v>
      </c>
      <c r="BV189" s="2">
        <v>0</v>
      </c>
      <c r="BW189" s="2">
        <v>0</v>
      </c>
      <c r="BX189" s="2">
        <v>2020.28</v>
      </c>
    </row>
    <row r="190" spans="1:76" x14ac:dyDescent="0.25">
      <c r="A190" s="4" t="s">
        <v>322</v>
      </c>
      <c r="B190" s="20" t="s">
        <v>323</v>
      </c>
      <c r="C190" s="2">
        <v>13656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200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1016</v>
      </c>
      <c r="T190" s="2">
        <v>0</v>
      </c>
      <c r="U190" s="2">
        <v>684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15556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1900.56</v>
      </c>
      <c r="AP190" s="2">
        <v>0</v>
      </c>
      <c r="AQ190" s="2">
        <v>1900.56</v>
      </c>
      <c r="AR190" s="2">
        <v>0</v>
      </c>
      <c r="AS190" s="2">
        <v>0</v>
      </c>
      <c r="AT190" s="2">
        <v>136.56</v>
      </c>
      <c r="AU190" s="2">
        <v>0</v>
      </c>
      <c r="AV190" s="2">
        <v>0</v>
      </c>
      <c r="AW190" s="2">
        <v>1570.44</v>
      </c>
      <c r="AX190" s="2">
        <v>6146</v>
      </c>
      <c r="AY190" s="2">
        <v>0</v>
      </c>
      <c r="AZ190" s="2">
        <v>0</v>
      </c>
      <c r="BA190" s="2">
        <v>0</v>
      </c>
      <c r="BB190" s="2">
        <v>0</v>
      </c>
      <c r="BC190" s="2">
        <v>0.24</v>
      </c>
      <c r="BD190" s="2">
        <v>0</v>
      </c>
      <c r="BE190" s="2">
        <v>0</v>
      </c>
      <c r="BF190" s="2">
        <v>0</v>
      </c>
      <c r="BG190" s="2">
        <v>0</v>
      </c>
      <c r="BH190" s="2">
        <v>1013.2</v>
      </c>
      <c r="BI190" s="2">
        <v>0</v>
      </c>
      <c r="BJ190" s="2">
        <v>0</v>
      </c>
      <c r="BK190" s="2">
        <v>0</v>
      </c>
      <c r="BL190" s="2">
        <v>0</v>
      </c>
      <c r="BM190" s="2">
        <v>10767</v>
      </c>
      <c r="BN190" s="2">
        <v>4789</v>
      </c>
      <c r="BO190" s="2">
        <v>0</v>
      </c>
      <c r="BP190" s="2">
        <v>0</v>
      </c>
      <c r="BQ190" s="2">
        <v>897.28</v>
      </c>
      <c r="BR190" s="2">
        <v>325.5</v>
      </c>
      <c r="BS190" s="2">
        <v>0</v>
      </c>
      <c r="BT190" s="2">
        <v>1694.78</v>
      </c>
      <c r="BU190" s="2">
        <v>0</v>
      </c>
      <c r="BV190" s="2">
        <v>0</v>
      </c>
      <c r="BW190" s="2">
        <v>0</v>
      </c>
      <c r="BX190" s="2">
        <v>2020.28</v>
      </c>
    </row>
    <row r="191" spans="1:76" x14ac:dyDescent="0.25">
      <c r="A191" s="4" t="s">
        <v>324</v>
      </c>
      <c r="B191" s="20" t="s">
        <v>325</v>
      </c>
      <c r="C191" s="2">
        <v>13656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1016</v>
      </c>
      <c r="T191" s="2">
        <v>0</v>
      </c>
      <c r="U191" s="2">
        <v>684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15333.88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1853.11</v>
      </c>
      <c r="AP191" s="2">
        <v>0</v>
      </c>
      <c r="AQ191" s="2">
        <v>1853.11</v>
      </c>
      <c r="AR191" s="2">
        <v>0</v>
      </c>
      <c r="AS191" s="2">
        <v>0</v>
      </c>
      <c r="AT191" s="2">
        <v>136.56</v>
      </c>
      <c r="AU191" s="2">
        <v>0</v>
      </c>
      <c r="AV191" s="2">
        <v>0</v>
      </c>
      <c r="AW191" s="2">
        <v>1570.44</v>
      </c>
      <c r="AX191" s="2">
        <v>5854</v>
      </c>
      <c r="AY191" s="2">
        <v>0</v>
      </c>
      <c r="AZ191" s="2">
        <v>0</v>
      </c>
      <c r="BA191" s="2">
        <v>0</v>
      </c>
      <c r="BB191" s="2">
        <v>0</v>
      </c>
      <c r="BC191" s="45">
        <v>-0.23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9413.8799999999992</v>
      </c>
      <c r="BN191" s="2">
        <v>5920</v>
      </c>
      <c r="BO191" s="2">
        <v>0</v>
      </c>
      <c r="BP191" s="2">
        <v>0</v>
      </c>
      <c r="BQ191" s="2">
        <v>971.18</v>
      </c>
      <c r="BR191" s="2">
        <v>377.36</v>
      </c>
      <c r="BS191" s="2">
        <v>0</v>
      </c>
      <c r="BT191" s="2">
        <v>1895.72</v>
      </c>
      <c r="BU191" s="2">
        <v>0</v>
      </c>
      <c r="BV191" s="2">
        <v>0</v>
      </c>
      <c r="BW191" s="2">
        <v>0</v>
      </c>
      <c r="BX191" s="2">
        <v>2273.08</v>
      </c>
    </row>
    <row r="192" spans="1:76" x14ac:dyDescent="0.25">
      <c r="A192" s="4" t="s">
        <v>326</v>
      </c>
      <c r="B192" s="20" t="s">
        <v>327</v>
      </c>
      <c r="C192" s="2">
        <v>13656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400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1016</v>
      </c>
      <c r="T192" s="2">
        <v>0</v>
      </c>
      <c r="U192" s="2">
        <v>684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15756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1943.28</v>
      </c>
      <c r="AP192" s="2">
        <v>0</v>
      </c>
      <c r="AQ192" s="2">
        <v>1943.28</v>
      </c>
      <c r="AR192" s="2">
        <v>0</v>
      </c>
      <c r="AS192" s="2">
        <v>0</v>
      </c>
      <c r="AT192" s="2">
        <v>136.56</v>
      </c>
      <c r="AU192" s="2">
        <v>0</v>
      </c>
      <c r="AV192" s="2">
        <v>0</v>
      </c>
      <c r="AW192" s="2">
        <v>1570.44</v>
      </c>
      <c r="AX192" s="2">
        <v>3252</v>
      </c>
      <c r="AY192" s="2">
        <v>0</v>
      </c>
      <c r="AZ192" s="2">
        <v>0</v>
      </c>
      <c r="BA192" s="2">
        <v>0</v>
      </c>
      <c r="BB192" s="2">
        <v>0</v>
      </c>
      <c r="BC192" s="2">
        <v>0.04</v>
      </c>
      <c r="BD192" s="2">
        <v>0</v>
      </c>
      <c r="BE192" s="2">
        <v>0</v>
      </c>
      <c r="BF192" s="2">
        <v>0</v>
      </c>
      <c r="BG192" s="2">
        <v>0</v>
      </c>
      <c r="BH192" s="2">
        <v>2540.6799999999998</v>
      </c>
      <c r="BI192" s="2">
        <v>0</v>
      </c>
      <c r="BJ192" s="2">
        <v>0</v>
      </c>
      <c r="BK192" s="2">
        <v>0</v>
      </c>
      <c r="BL192" s="2">
        <v>0</v>
      </c>
      <c r="BM192" s="2">
        <v>9443</v>
      </c>
      <c r="BN192" s="2">
        <v>6313</v>
      </c>
      <c r="BO192" s="2">
        <v>0</v>
      </c>
      <c r="BP192" s="2">
        <v>0</v>
      </c>
      <c r="BQ192" s="2">
        <v>897.28</v>
      </c>
      <c r="BR192" s="2">
        <v>325.5</v>
      </c>
      <c r="BS192" s="2">
        <v>0</v>
      </c>
      <c r="BT192" s="2">
        <v>1694.78</v>
      </c>
      <c r="BU192" s="2">
        <v>0</v>
      </c>
      <c r="BV192" s="2">
        <v>0</v>
      </c>
      <c r="BW192" s="2">
        <v>0</v>
      </c>
      <c r="BX192" s="2">
        <v>2020.28</v>
      </c>
    </row>
    <row r="193" spans="1:76" x14ac:dyDescent="0.25">
      <c r="A193" s="4" t="s">
        <v>328</v>
      </c>
      <c r="B193" s="20" t="s">
        <v>329</v>
      </c>
      <c r="C193" s="2">
        <v>13656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1016</v>
      </c>
      <c r="T193" s="2">
        <v>0</v>
      </c>
      <c r="U193" s="2">
        <v>684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15356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1857.84</v>
      </c>
      <c r="AP193" s="2">
        <v>0</v>
      </c>
      <c r="AQ193" s="2">
        <v>1857.84</v>
      </c>
      <c r="AR193" s="2">
        <v>0</v>
      </c>
      <c r="AS193" s="2">
        <v>0</v>
      </c>
      <c r="AT193" s="2">
        <v>136.56</v>
      </c>
      <c r="AU193" s="2">
        <v>0</v>
      </c>
      <c r="AV193" s="2">
        <v>0</v>
      </c>
      <c r="AW193" s="2">
        <v>1570.44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0.16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3565</v>
      </c>
      <c r="BN193" s="2">
        <v>11791</v>
      </c>
      <c r="BO193" s="2">
        <v>0</v>
      </c>
      <c r="BP193" s="2">
        <v>0</v>
      </c>
      <c r="BQ193" s="2">
        <v>897.28</v>
      </c>
      <c r="BR193" s="2">
        <v>325.5</v>
      </c>
      <c r="BS193" s="2">
        <v>0</v>
      </c>
      <c r="BT193" s="2">
        <v>1694.78</v>
      </c>
      <c r="BU193" s="2">
        <v>0</v>
      </c>
      <c r="BV193" s="2">
        <v>0</v>
      </c>
      <c r="BW193" s="2">
        <v>0</v>
      </c>
      <c r="BX193" s="2">
        <v>2020.28</v>
      </c>
    </row>
    <row r="194" spans="1:76" x14ac:dyDescent="0.25">
      <c r="A194" s="4" t="s">
        <v>330</v>
      </c>
      <c r="B194" s="20" t="s">
        <v>331</v>
      </c>
      <c r="C194" s="2">
        <v>13656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1016</v>
      </c>
      <c r="T194" s="2">
        <v>0</v>
      </c>
      <c r="U194" s="2">
        <v>684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15349.05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1856.35</v>
      </c>
      <c r="AP194" s="2">
        <v>0</v>
      </c>
      <c r="AQ194" s="2">
        <v>1856.35</v>
      </c>
      <c r="AR194" s="2">
        <v>0</v>
      </c>
      <c r="AS194" s="2">
        <v>0</v>
      </c>
      <c r="AT194" s="2">
        <v>136.56</v>
      </c>
      <c r="AU194" s="2">
        <v>0</v>
      </c>
      <c r="AV194" s="2">
        <v>0</v>
      </c>
      <c r="AW194" s="2">
        <v>1570.44</v>
      </c>
      <c r="AX194" s="2">
        <v>3252</v>
      </c>
      <c r="AY194" s="2">
        <v>0</v>
      </c>
      <c r="AZ194" s="2">
        <v>0</v>
      </c>
      <c r="BA194" s="2">
        <v>0</v>
      </c>
      <c r="BB194" s="2">
        <v>0</v>
      </c>
      <c r="BC194" s="2">
        <v>0.3</v>
      </c>
      <c r="BD194" s="2">
        <v>0</v>
      </c>
      <c r="BE194" s="2">
        <v>0</v>
      </c>
      <c r="BF194" s="2">
        <v>0</v>
      </c>
      <c r="BG194" s="2">
        <v>0</v>
      </c>
      <c r="BH194" s="2">
        <v>1877.9</v>
      </c>
      <c r="BI194" s="2">
        <v>0</v>
      </c>
      <c r="BJ194" s="2">
        <v>0</v>
      </c>
      <c r="BK194" s="2">
        <v>0</v>
      </c>
      <c r="BL194" s="2">
        <v>0</v>
      </c>
      <c r="BM194" s="2">
        <v>8693.5499999999993</v>
      </c>
      <c r="BN194" s="2">
        <v>6655.5</v>
      </c>
      <c r="BO194" s="2">
        <v>0</v>
      </c>
      <c r="BP194" s="2">
        <v>0</v>
      </c>
      <c r="BQ194" s="2">
        <v>897.28</v>
      </c>
      <c r="BR194" s="2">
        <v>325.5</v>
      </c>
      <c r="BS194" s="2">
        <v>0</v>
      </c>
      <c r="BT194" s="2">
        <v>1694.78</v>
      </c>
      <c r="BU194" s="2">
        <v>0</v>
      </c>
      <c r="BV194" s="2">
        <v>0</v>
      </c>
      <c r="BW194" s="2">
        <v>0</v>
      </c>
      <c r="BX194" s="2">
        <v>2020.28</v>
      </c>
    </row>
    <row r="195" spans="1:76" x14ac:dyDescent="0.25">
      <c r="A195" s="4" t="s">
        <v>332</v>
      </c>
      <c r="B195" s="20" t="s">
        <v>333</v>
      </c>
      <c r="C195" s="2">
        <v>12657.9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915</v>
      </c>
      <c r="T195" s="2">
        <v>0</v>
      </c>
      <c r="U195" s="2">
        <v>616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14161.65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1602.72</v>
      </c>
      <c r="AP195" s="2">
        <v>0</v>
      </c>
      <c r="AQ195" s="2">
        <v>1602.72</v>
      </c>
      <c r="AR195" s="2">
        <v>0</v>
      </c>
      <c r="AS195" s="2">
        <v>0</v>
      </c>
      <c r="AT195" s="2">
        <v>126.58</v>
      </c>
      <c r="AU195" s="2">
        <v>0</v>
      </c>
      <c r="AV195" s="2">
        <v>0</v>
      </c>
      <c r="AW195" s="2">
        <v>1455.66</v>
      </c>
      <c r="AX195" s="2">
        <v>0</v>
      </c>
      <c r="AY195" s="2">
        <v>0</v>
      </c>
      <c r="AZ195" s="2">
        <v>6219.84</v>
      </c>
      <c r="BA195" s="2">
        <v>0</v>
      </c>
      <c r="BB195" s="2">
        <v>0</v>
      </c>
      <c r="BC195" s="45">
        <v>-0.15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9404.65</v>
      </c>
      <c r="BN195" s="2">
        <v>4757</v>
      </c>
      <c r="BO195" s="2">
        <v>0</v>
      </c>
      <c r="BP195" s="2">
        <v>0</v>
      </c>
      <c r="BQ195" s="2">
        <v>935.3</v>
      </c>
      <c r="BR195" s="2">
        <v>352.2</v>
      </c>
      <c r="BS195" s="2">
        <v>0</v>
      </c>
      <c r="BT195" s="2">
        <v>1798.16</v>
      </c>
      <c r="BU195" s="2">
        <v>0</v>
      </c>
      <c r="BV195" s="2">
        <v>0</v>
      </c>
      <c r="BW195" s="2">
        <v>0</v>
      </c>
      <c r="BX195" s="2">
        <v>2150.36</v>
      </c>
    </row>
    <row r="196" spans="1:76" x14ac:dyDescent="0.25">
      <c r="A196" s="4" t="s">
        <v>334</v>
      </c>
      <c r="B196" s="20" t="s">
        <v>335</v>
      </c>
      <c r="C196" s="2">
        <v>15333</v>
      </c>
      <c r="D196" s="2">
        <v>0</v>
      </c>
      <c r="E196" s="2">
        <v>2874.94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1093</v>
      </c>
      <c r="T196" s="2">
        <v>0</v>
      </c>
      <c r="U196" s="2">
        <v>684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19984.939999999999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2674.47</v>
      </c>
      <c r="AP196" s="2">
        <v>0</v>
      </c>
      <c r="AQ196" s="2">
        <v>2674.47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1763.3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0.21</v>
      </c>
      <c r="BD196" s="2">
        <v>0</v>
      </c>
      <c r="BE196" s="2">
        <v>0</v>
      </c>
      <c r="BF196" s="2">
        <v>0</v>
      </c>
      <c r="BG196" s="2">
        <v>0</v>
      </c>
      <c r="BH196" s="2">
        <v>1656.96</v>
      </c>
      <c r="BI196" s="2">
        <v>0</v>
      </c>
      <c r="BJ196" s="2">
        <v>0</v>
      </c>
      <c r="BK196" s="2">
        <v>0</v>
      </c>
      <c r="BL196" s="2">
        <v>0</v>
      </c>
      <c r="BM196" s="2">
        <v>6094.94</v>
      </c>
      <c r="BN196" s="2">
        <v>13890</v>
      </c>
      <c r="BO196" s="2">
        <v>0</v>
      </c>
      <c r="BP196" s="2">
        <v>0</v>
      </c>
      <c r="BQ196" s="2">
        <v>954.24</v>
      </c>
      <c r="BR196" s="2">
        <v>365.48</v>
      </c>
      <c r="BS196" s="2">
        <v>0</v>
      </c>
      <c r="BT196" s="2">
        <v>1849.66</v>
      </c>
      <c r="BU196" s="2">
        <v>0</v>
      </c>
      <c r="BV196" s="2">
        <v>0</v>
      </c>
      <c r="BW196" s="2">
        <v>0</v>
      </c>
      <c r="BX196" s="2">
        <v>2215.14</v>
      </c>
    </row>
    <row r="197" spans="1:76" x14ac:dyDescent="0.25">
      <c r="A197" s="4" t="s">
        <v>336</v>
      </c>
      <c r="B197" s="20" t="s">
        <v>337</v>
      </c>
      <c r="C197" s="2">
        <v>13125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903</v>
      </c>
      <c r="T197" s="2">
        <v>0</v>
      </c>
      <c r="U197" s="2">
        <v>549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14552.69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1686.26</v>
      </c>
      <c r="AP197" s="2">
        <v>0</v>
      </c>
      <c r="AQ197" s="2">
        <v>1686.26</v>
      </c>
      <c r="AR197" s="2">
        <v>0</v>
      </c>
      <c r="AS197" s="2">
        <v>0</v>
      </c>
      <c r="AT197" s="2">
        <v>131.26</v>
      </c>
      <c r="AU197" s="45">
        <v>-1061.93</v>
      </c>
      <c r="AV197" s="2">
        <v>0</v>
      </c>
      <c r="AW197" s="2">
        <v>1509.38</v>
      </c>
      <c r="AX197" s="2">
        <v>5536</v>
      </c>
      <c r="AY197" s="2">
        <v>0</v>
      </c>
      <c r="AZ197" s="2">
        <v>0</v>
      </c>
      <c r="BA197" s="2">
        <v>0</v>
      </c>
      <c r="BB197" s="2">
        <v>0</v>
      </c>
      <c r="BC197" s="2">
        <v>0.22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7801.19</v>
      </c>
      <c r="BN197" s="2">
        <v>6751.5</v>
      </c>
      <c r="BO197" s="2">
        <v>0</v>
      </c>
      <c r="BP197" s="2">
        <v>0</v>
      </c>
      <c r="BQ197" s="2">
        <v>879.24</v>
      </c>
      <c r="BR197" s="2">
        <v>312.83999999999997</v>
      </c>
      <c r="BS197" s="2">
        <v>0</v>
      </c>
      <c r="BT197" s="2">
        <v>1645.72</v>
      </c>
      <c r="BU197" s="2">
        <v>0</v>
      </c>
      <c r="BV197" s="2">
        <v>0</v>
      </c>
      <c r="BW197" s="2">
        <v>0</v>
      </c>
      <c r="BX197" s="2">
        <v>1958.56</v>
      </c>
    </row>
    <row r="198" spans="1:76" x14ac:dyDescent="0.25">
      <c r="A198" s="4" t="s">
        <v>512</v>
      </c>
      <c r="B198" s="20" t="s">
        <v>513</v>
      </c>
      <c r="C198" s="2">
        <v>13656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1016</v>
      </c>
      <c r="T198" s="2">
        <v>0</v>
      </c>
      <c r="U198" s="2">
        <v>684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15235.88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1832.18</v>
      </c>
      <c r="AP198" s="2">
        <v>0</v>
      </c>
      <c r="AQ198" s="2">
        <v>1832.18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1570.44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0.26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3402.88</v>
      </c>
      <c r="BN198" s="2">
        <v>11833</v>
      </c>
      <c r="BO198" s="2">
        <v>0</v>
      </c>
      <c r="BP198" s="2">
        <v>0</v>
      </c>
      <c r="BQ198" s="2">
        <v>897.28</v>
      </c>
      <c r="BR198" s="2">
        <v>325.5</v>
      </c>
      <c r="BS198" s="2">
        <v>0</v>
      </c>
      <c r="BT198" s="2">
        <v>1694.78</v>
      </c>
      <c r="BU198" s="2">
        <v>0</v>
      </c>
      <c r="BV198" s="2">
        <v>0</v>
      </c>
      <c r="BW198" s="2">
        <v>0</v>
      </c>
      <c r="BX198" s="2">
        <v>2020.28</v>
      </c>
    </row>
    <row r="199" spans="1:76" x14ac:dyDescent="0.25">
      <c r="A199" s="4" t="s">
        <v>338</v>
      </c>
      <c r="B199" s="20" t="s">
        <v>339</v>
      </c>
      <c r="C199" s="2">
        <v>13125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903</v>
      </c>
      <c r="T199" s="2">
        <v>0</v>
      </c>
      <c r="U199" s="2">
        <v>549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14552.09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1686.12</v>
      </c>
      <c r="AP199" s="2">
        <v>0</v>
      </c>
      <c r="AQ199" s="2">
        <v>1686.12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1509.38</v>
      </c>
      <c r="AX199" s="2">
        <v>1876</v>
      </c>
      <c r="AY199" s="2">
        <v>0</v>
      </c>
      <c r="AZ199" s="2">
        <v>0</v>
      </c>
      <c r="BA199" s="2">
        <v>0</v>
      </c>
      <c r="BB199" s="2">
        <v>0</v>
      </c>
      <c r="BC199" s="2">
        <v>0.09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5071.59</v>
      </c>
      <c r="BN199" s="2">
        <v>9480.5</v>
      </c>
      <c r="BO199" s="2">
        <v>0</v>
      </c>
      <c r="BP199" s="2">
        <v>0</v>
      </c>
      <c r="BQ199" s="2">
        <v>879.24</v>
      </c>
      <c r="BR199" s="2">
        <v>312.83999999999997</v>
      </c>
      <c r="BS199" s="2">
        <v>0</v>
      </c>
      <c r="BT199" s="2">
        <v>1645.72</v>
      </c>
      <c r="BU199" s="2">
        <v>0</v>
      </c>
      <c r="BV199" s="2">
        <v>0</v>
      </c>
      <c r="BW199" s="2">
        <v>0</v>
      </c>
      <c r="BX199" s="2">
        <v>1958.56</v>
      </c>
    </row>
    <row r="200" spans="1:76" x14ac:dyDescent="0.25">
      <c r="A200" s="4" t="s">
        <v>340</v>
      </c>
      <c r="B200" s="20" t="s">
        <v>341</v>
      </c>
      <c r="C200" s="2">
        <v>13125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200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903</v>
      </c>
      <c r="T200" s="2">
        <v>0</v>
      </c>
      <c r="U200" s="2">
        <v>549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14777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1734.16</v>
      </c>
      <c r="AP200" s="2">
        <v>0</v>
      </c>
      <c r="AQ200" s="2">
        <v>1734.16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1509.38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45">
        <v>-0.04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3243.5</v>
      </c>
      <c r="BN200" s="2">
        <v>11533.5</v>
      </c>
      <c r="BO200" s="2">
        <v>0</v>
      </c>
      <c r="BP200" s="2">
        <v>0</v>
      </c>
      <c r="BQ200" s="2">
        <v>879.24</v>
      </c>
      <c r="BR200" s="2">
        <v>312.83999999999997</v>
      </c>
      <c r="BS200" s="2">
        <v>0</v>
      </c>
      <c r="BT200" s="2">
        <v>1645.72</v>
      </c>
      <c r="BU200" s="2">
        <v>0</v>
      </c>
      <c r="BV200" s="2">
        <v>0</v>
      </c>
      <c r="BW200" s="2">
        <v>0</v>
      </c>
      <c r="BX200" s="2">
        <v>1958.56</v>
      </c>
    </row>
    <row r="201" spans="1:76" x14ac:dyDescent="0.25">
      <c r="A201" s="4" t="s">
        <v>342</v>
      </c>
      <c r="B201" s="20" t="s">
        <v>343</v>
      </c>
      <c r="C201" s="2">
        <v>13125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903</v>
      </c>
      <c r="T201" s="2">
        <v>0</v>
      </c>
      <c r="U201" s="2">
        <v>549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14570.32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1690.01</v>
      </c>
      <c r="AP201" s="2">
        <v>0</v>
      </c>
      <c r="AQ201" s="2">
        <v>1690.01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1509.38</v>
      </c>
      <c r="AX201" s="2">
        <v>1876</v>
      </c>
      <c r="AY201" s="2">
        <v>0</v>
      </c>
      <c r="AZ201" s="2">
        <v>0</v>
      </c>
      <c r="BA201" s="2">
        <v>0</v>
      </c>
      <c r="BB201" s="2">
        <v>0</v>
      </c>
      <c r="BC201" s="2">
        <v>0.43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5075.82</v>
      </c>
      <c r="BN201" s="2">
        <v>9494.5</v>
      </c>
      <c r="BO201" s="2">
        <v>0</v>
      </c>
      <c r="BP201" s="2">
        <v>0</v>
      </c>
      <c r="BQ201" s="2">
        <v>879.24</v>
      </c>
      <c r="BR201" s="2">
        <v>312.83999999999997</v>
      </c>
      <c r="BS201" s="2">
        <v>0</v>
      </c>
      <c r="BT201" s="2">
        <v>1645.72</v>
      </c>
      <c r="BU201" s="2">
        <v>0</v>
      </c>
      <c r="BV201" s="2">
        <v>0</v>
      </c>
      <c r="BW201" s="2">
        <v>0</v>
      </c>
      <c r="BX201" s="2">
        <v>1958.56</v>
      </c>
    </row>
    <row r="202" spans="1:76" x14ac:dyDescent="0.25">
      <c r="A202" s="4" t="s">
        <v>344</v>
      </c>
      <c r="B202" s="20" t="s">
        <v>345</v>
      </c>
      <c r="C202" s="2">
        <v>13125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903</v>
      </c>
      <c r="T202" s="2">
        <v>0</v>
      </c>
      <c r="U202" s="2">
        <v>549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14120.36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1593.9</v>
      </c>
      <c r="AP202" s="2">
        <v>0</v>
      </c>
      <c r="AQ202" s="2">
        <v>1593.9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1509.37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45">
        <v>-0.41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3102.86</v>
      </c>
      <c r="BN202" s="2">
        <v>11017.5</v>
      </c>
      <c r="BO202" s="2">
        <v>0</v>
      </c>
      <c r="BP202" s="2">
        <v>0</v>
      </c>
      <c r="BQ202" s="2">
        <v>879.24</v>
      </c>
      <c r="BR202" s="2">
        <v>302.42</v>
      </c>
      <c r="BS202" s="2">
        <v>0</v>
      </c>
      <c r="BT202" s="2">
        <v>1620.17</v>
      </c>
      <c r="BU202" s="2">
        <v>0</v>
      </c>
      <c r="BV202" s="2">
        <v>0</v>
      </c>
      <c r="BW202" s="2">
        <v>0</v>
      </c>
      <c r="BX202" s="2">
        <v>1922.59</v>
      </c>
    </row>
    <row r="203" spans="1:76" x14ac:dyDescent="0.25">
      <c r="A203" s="4" t="s">
        <v>346</v>
      </c>
      <c r="B203" s="20" t="s">
        <v>347</v>
      </c>
      <c r="C203" s="2">
        <v>13125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903</v>
      </c>
      <c r="T203" s="2">
        <v>0</v>
      </c>
      <c r="U203" s="2">
        <v>549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14562.42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1688.33</v>
      </c>
      <c r="AP203" s="2">
        <v>0</v>
      </c>
      <c r="AQ203" s="2">
        <v>1688.33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1509.37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45">
        <v>-0.28000000000000003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3197.42</v>
      </c>
      <c r="BN203" s="2">
        <v>11365</v>
      </c>
      <c r="BO203" s="2">
        <v>0</v>
      </c>
      <c r="BP203" s="2">
        <v>0</v>
      </c>
      <c r="BQ203" s="2">
        <v>879.24</v>
      </c>
      <c r="BR203" s="2">
        <v>312.83999999999997</v>
      </c>
      <c r="BS203" s="2">
        <v>0</v>
      </c>
      <c r="BT203" s="2">
        <v>1645.72</v>
      </c>
      <c r="BU203" s="2">
        <v>0</v>
      </c>
      <c r="BV203" s="2">
        <v>0</v>
      </c>
      <c r="BW203" s="2">
        <v>0</v>
      </c>
      <c r="BX203" s="2">
        <v>1958.56</v>
      </c>
    </row>
    <row r="204" spans="1:76" x14ac:dyDescent="0.25">
      <c r="A204" s="4" t="s">
        <v>348</v>
      </c>
      <c r="B204" s="20" t="s">
        <v>349</v>
      </c>
      <c r="C204" s="2">
        <v>11279.1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400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737</v>
      </c>
      <c r="T204" s="2">
        <v>0</v>
      </c>
      <c r="U204" s="2">
        <v>425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12841.1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1333.18</v>
      </c>
      <c r="AP204" s="2">
        <v>0</v>
      </c>
      <c r="AQ204" s="2">
        <v>1333.18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1297.0999999999999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0.32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2630.6</v>
      </c>
      <c r="BN204" s="2">
        <v>10210.5</v>
      </c>
      <c r="BO204" s="2">
        <v>0</v>
      </c>
      <c r="BP204" s="2">
        <v>0</v>
      </c>
      <c r="BQ204" s="2">
        <v>816.54</v>
      </c>
      <c r="BR204" s="2">
        <v>268.83999999999997</v>
      </c>
      <c r="BS204" s="2">
        <v>0</v>
      </c>
      <c r="BT204" s="2">
        <v>1475.22</v>
      </c>
      <c r="BU204" s="2">
        <v>0</v>
      </c>
      <c r="BV204" s="2">
        <v>0</v>
      </c>
      <c r="BW204" s="2">
        <v>0</v>
      </c>
      <c r="BX204" s="2">
        <v>1744.06</v>
      </c>
    </row>
    <row r="205" spans="1:76" x14ac:dyDescent="0.25">
      <c r="A205" s="4" t="s">
        <v>153</v>
      </c>
      <c r="B205" s="20" t="s">
        <v>154</v>
      </c>
      <c r="C205" s="2">
        <v>11279.1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400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737</v>
      </c>
      <c r="T205" s="2">
        <v>0</v>
      </c>
      <c r="U205" s="2">
        <v>455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12871.1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1338.56</v>
      </c>
      <c r="AP205" s="2">
        <v>0</v>
      </c>
      <c r="AQ205" s="2">
        <v>1338.56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1297.0999999999999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45">
        <v>-0.06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2635.6</v>
      </c>
      <c r="BN205" s="2">
        <v>10235.5</v>
      </c>
      <c r="BO205" s="2">
        <v>0</v>
      </c>
      <c r="BP205" s="2">
        <v>0</v>
      </c>
      <c r="BQ205" s="2">
        <v>816.54</v>
      </c>
      <c r="BR205" s="2">
        <v>268.83999999999997</v>
      </c>
      <c r="BS205" s="2">
        <v>0</v>
      </c>
      <c r="BT205" s="2">
        <v>1475.22</v>
      </c>
      <c r="BU205" s="2">
        <v>0</v>
      </c>
      <c r="BV205" s="2">
        <v>0</v>
      </c>
      <c r="BW205" s="2">
        <v>0</v>
      </c>
      <c r="BX205" s="2">
        <v>1744.06</v>
      </c>
    </row>
    <row r="206" spans="1:76" x14ac:dyDescent="0.25">
      <c r="A206" s="4" t="s">
        <v>564</v>
      </c>
      <c r="B206" s="20" t="s">
        <v>565</v>
      </c>
      <c r="C206" s="2">
        <v>13125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994.86</v>
      </c>
      <c r="O206" s="2">
        <v>0</v>
      </c>
      <c r="P206" s="2">
        <v>0</v>
      </c>
      <c r="Q206" s="2">
        <v>248.72</v>
      </c>
      <c r="R206" s="2">
        <v>4974.32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6217.9</v>
      </c>
      <c r="AH206" s="2">
        <v>3.26</v>
      </c>
      <c r="AI206" s="2">
        <v>5.87</v>
      </c>
      <c r="AJ206" s="2">
        <v>4.33</v>
      </c>
      <c r="AK206" s="2">
        <v>0</v>
      </c>
      <c r="AL206" s="45">
        <v>-200.74</v>
      </c>
      <c r="AM206" s="2">
        <v>0</v>
      </c>
      <c r="AN206" s="45">
        <v>-151.31</v>
      </c>
      <c r="AO206" s="2">
        <v>49.42</v>
      </c>
      <c r="AP206" s="2">
        <v>437.18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0.03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285.89999999999998</v>
      </c>
      <c r="BN206" s="2">
        <v>5932</v>
      </c>
      <c r="BO206" s="2">
        <v>9.1199999999999992</v>
      </c>
      <c r="BP206" s="2">
        <v>16.420000000000002</v>
      </c>
      <c r="BQ206" s="2">
        <v>29.31</v>
      </c>
      <c r="BR206" s="2">
        <v>10.43</v>
      </c>
      <c r="BS206" s="2">
        <v>0</v>
      </c>
      <c r="BT206" s="2">
        <v>54.85</v>
      </c>
      <c r="BU206" s="2">
        <v>26.07</v>
      </c>
      <c r="BV206" s="2">
        <v>5.21</v>
      </c>
      <c r="BW206" s="2">
        <v>0</v>
      </c>
      <c r="BX206" s="2">
        <v>96.56</v>
      </c>
    </row>
    <row r="207" spans="1:76" x14ac:dyDescent="0.25">
      <c r="A207" s="11" t="s">
        <v>538</v>
      </c>
      <c r="B207" s="26"/>
      <c r="C207" s="26" t="s">
        <v>39</v>
      </c>
      <c r="D207" s="26" t="s">
        <v>39</v>
      </c>
      <c r="E207" s="26" t="s">
        <v>39</v>
      </c>
      <c r="F207" s="26" t="s">
        <v>39</v>
      </c>
      <c r="G207" s="26" t="s">
        <v>39</v>
      </c>
      <c r="H207" s="26" t="s">
        <v>39</v>
      </c>
      <c r="I207" s="26" t="s">
        <v>39</v>
      </c>
      <c r="J207" s="26" t="s">
        <v>39</v>
      </c>
      <c r="K207" s="26" t="s">
        <v>39</v>
      </c>
      <c r="L207" s="26" t="s">
        <v>39</v>
      </c>
      <c r="M207" s="26" t="s">
        <v>39</v>
      </c>
      <c r="N207" s="26" t="s">
        <v>39</v>
      </c>
      <c r="O207" s="26" t="s">
        <v>39</v>
      </c>
      <c r="P207" s="26" t="s">
        <v>39</v>
      </c>
      <c r="Q207" s="26" t="s">
        <v>39</v>
      </c>
      <c r="R207" s="26" t="s">
        <v>39</v>
      </c>
      <c r="S207" s="26" t="s">
        <v>39</v>
      </c>
      <c r="T207" s="26" t="s">
        <v>39</v>
      </c>
      <c r="U207" s="26" t="s">
        <v>39</v>
      </c>
      <c r="V207" s="26" t="s">
        <v>39</v>
      </c>
      <c r="W207" s="26" t="s">
        <v>39</v>
      </c>
      <c r="X207" s="26" t="s">
        <v>39</v>
      </c>
      <c r="Y207" s="26" t="s">
        <v>39</v>
      </c>
      <c r="Z207" s="26" t="s">
        <v>39</v>
      </c>
      <c r="AA207" s="26" t="s">
        <v>39</v>
      </c>
      <c r="AB207" s="26" t="s">
        <v>39</v>
      </c>
      <c r="AC207" s="26" t="s">
        <v>39</v>
      </c>
      <c r="AD207" s="26" t="s">
        <v>39</v>
      </c>
      <c r="AE207" s="26" t="s">
        <v>39</v>
      </c>
      <c r="AF207" s="26" t="s">
        <v>39</v>
      </c>
      <c r="AG207" s="26" t="s">
        <v>39</v>
      </c>
      <c r="AH207" s="26" t="s">
        <v>39</v>
      </c>
      <c r="AI207" s="26" t="s">
        <v>39</v>
      </c>
      <c r="AJ207" s="26" t="s">
        <v>39</v>
      </c>
      <c r="AK207" s="26" t="s">
        <v>39</v>
      </c>
      <c r="AL207" s="26" t="s">
        <v>39</v>
      </c>
      <c r="AM207" s="26" t="s">
        <v>39</v>
      </c>
      <c r="AN207" s="26" t="s">
        <v>39</v>
      </c>
      <c r="AO207" s="26" t="s">
        <v>39</v>
      </c>
      <c r="AP207" s="26" t="s">
        <v>39</v>
      </c>
      <c r="AQ207" s="26" t="s">
        <v>39</v>
      </c>
      <c r="AR207" s="26" t="s">
        <v>39</v>
      </c>
      <c r="AS207" s="26" t="s">
        <v>39</v>
      </c>
      <c r="AT207" s="26" t="s">
        <v>39</v>
      </c>
      <c r="AU207" s="26" t="s">
        <v>39</v>
      </c>
      <c r="AV207" s="26" t="s">
        <v>39</v>
      </c>
      <c r="AW207" s="26" t="s">
        <v>39</v>
      </c>
      <c r="AX207" s="26" t="s">
        <v>39</v>
      </c>
      <c r="AY207" s="26" t="s">
        <v>39</v>
      </c>
      <c r="AZ207" s="26" t="s">
        <v>39</v>
      </c>
      <c r="BA207" s="26" t="s">
        <v>39</v>
      </c>
      <c r="BB207" s="26" t="s">
        <v>39</v>
      </c>
      <c r="BC207" s="26" t="s">
        <v>39</v>
      </c>
      <c r="BD207" s="26" t="s">
        <v>39</v>
      </c>
      <c r="BE207" s="26" t="s">
        <v>39</v>
      </c>
      <c r="BF207" s="26" t="s">
        <v>39</v>
      </c>
      <c r="BG207" s="26" t="s">
        <v>39</v>
      </c>
      <c r="BH207" s="26" t="s">
        <v>39</v>
      </c>
      <c r="BI207" s="26" t="s">
        <v>39</v>
      </c>
      <c r="BJ207" s="26" t="s">
        <v>39</v>
      </c>
      <c r="BK207" s="26" t="s">
        <v>39</v>
      </c>
      <c r="BL207" s="26" t="s">
        <v>39</v>
      </c>
      <c r="BM207" s="26" t="s">
        <v>39</v>
      </c>
      <c r="BN207" s="26" t="s">
        <v>39</v>
      </c>
      <c r="BO207" s="26" t="s">
        <v>39</v>
      </c>
      <c r="BP207" s="26" t="s">
        <v>39</v>
      </c>
      <c r="BQ207" s="26" t="s">
        <v>39</v>
      </c>
      <c r="BR207" s="26" t="s">
        <v>39</v>
      </c>
      <c r="BS207" s="26" t="s">
        <v>39</v>
      </c>
      <c r="BT207" s="26" t="s">
        <v>39</v>
      </c>
      <c r="BU207" s="26" t="s">
        <v>39</v>
      </c>
      <c r="BV207" s="26" t="s">
        <v>39</v>
      </c>
      <c r="BW207" s="26" t="s">
        <v>39</v>
      </c>
      <c r="BX207" s="26" t="s">
        <v>39</v>
      </c>
    </row>
    <row r="208" spans="1:76" x14ac:dyDescent="0.25">
      <c r="A208" s="4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  <c r="AT208" s="20"/>
      <c r="AU208" s="20"/>
      <c r="AV208" s="20"/>
      <c r="AW208" s="20"/>
      <c r="AX208" s="20"/>
      <c r="AY208" s="20"/>
      <c r="AZ208" s="20"/>
      <c r="BA208" s="20"/>
      <c r="BB208" s="20"/>
      <c r="BC208" s="20"/>
      <c r="BD208" s="20"/>
      <c r="BE208" s="20"/>
      <c r="BF208" s="20"/>
      <c r="BG208" s="20"/>
      <c r="BH208" s="20"/>
      <c r="BI208" s="20"/>
      <c r="BJ208" s="20"/>
      <c r="BK208" s="20"/>
      <c r="BL208" s="20"/>
      <c r="BM208" s="20"/>
      <c r="BN208" s="20"/>
      <c r="BO208" s="20"/>
      <c r="BP208" s="20"/>
      <c r="BQ208" s="20"/>
      <c r="BR208" s="20"/>
      <c r="BS208" s="20"/>
      <c r="BT208" s="20"/>
      <c r="BU208" s="20"/>
      <c r="BV208" s="20"/>
      <c r="BW208" s="20"/>
      <c r="BX208" s="20"/>
    </row>
    <row r="209" spans="1:76" x14ac:dyDescent="0.25">
      <c r="A209" s="10" t="s">
        <v>358</v>
      </c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</row>
    <row r="210" spans="1:76" x14ac:dyDescent="0.25">
      <c r="A210" s="4" t="s">
        <v>359</v>
      </c>
      <c r="B210" s="20" t="s">
        <v>360</v>
      </c>
      <c r="C210" s="2">
        <v>13656</v>
      </c>
      <c r="D210" s="2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1016</v>
      </c>
      <c r="T210" s="2">
        <v>0</v>
      </c>
      <c r="U210" s="2">
        <v>684</v>
      </c>
      <c r="V210" s="2">
        <v>708.5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16064.5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2009.18</v>
      </c>
      <c r="AP210" s="2">
        <v>0</v>
      </c>
      <c r="AQ210" s="2">
        <v>2009.18</v>
      </c>
      <c r="AR210" s="2">
        <v>0</v>
      </c>
      <c r="AS210" s="2">
        <v>0</v>
      </c>
      <c r="AT210" s="2">
        <v>136.56</v>
      </c>
      <c r="AU210" s="2">
        <v>0</v>
      </c>
      <c r="AV210" s="2">
        <v>0</v>
      </c>
      <c r="AW210" s="2">
        <v>1570.44</v>
      </c>
      <c r="AX210" s="2">
        <v>2982</v>
      </c>
      <c r="AY210" s="2">
        <v>3964.02</v>
      </c>
      <c r="AZ210" s="2">
        <v>0</v>
      </c>
      <c r="BA210" s="2">
        <v>0</v>
      </c>
      <c r="BB210" s="2">
        <v>0</v>
      </c>
      <c r="BC210" s="45">
        <v>-0.2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10662</v>
      </c>
      <c r="BN210" s="2">
        <v>5402.5</v>
      </c>
      <c r="BO210" s="2">
        <v>0</v>
      </c>
      <c r="BP210" s="2">
        <v>0</v>
      </c>
      <c r="BQ210" s="2">
        <v>995.46</v>
      </c>
      <c r="BR210" s="2">
        <v>394.4</v>
      </c>
      <c r="BS210" s="2">
        <v>0</v>
      </c>
      <c r="BT210" s="2">
        <v>1961.74</v>
      </c>
      <c r="BU210" s="2">
        <v>0</v>
      </c>
      <c r="BV210" s="2">
        <v>0</v>
      </c>
      <c r="BW210" s="2">
        <v>0</v>
      </c>
      <c r="BX210" s="2">
        <v>2356.14</v>
      </c>
    </row>
    <row r="211" spans="1:76" x14ac:dyDescent="0.25">
      <c r="A211" s="4" t="s">
        <v>361</v>
      </c>
      <c r="B211" s="20" t="s">
        <v>362</v>
      </c>
      <c r="C211" s="2">
        <v>11279.1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737</v>
      </c>
      <c r="T211" s="2">
        <v>0</v>
      </c>
      <c r="U211" s="2">
        <v>455</v>
      </c>
      <c r="V211" s="2">
        <v>566.79999999999995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672.16</v>
      </c>
      <c r="AD211" s="2">
        <v>0</v>
      </c>
      <c r="AE211" s="2">
        <v>0</v>
      </c>
      <c r="AF211" s="2">
        <v>0</v>
      </c>
      <c r="AG211" s="2">
        <v>13710.06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1368.46</v>
      </c>
      <c r="AP211" s="2">
        <v>0</v>
      </c>
      <c r="AQ211" s="2">
        <v>1368.46</v>
      </c>
      <c r="AR211" s="2">
        <v>0</v>
      </c>
      <c r="AS211" s="2">
        <v>0</v>
      </c>
      <c r="AT211" s="2">
        <v>112.8</v>
      </c>
      <c r="AU211" s="2">
        <v>0</v>
      </c>
      <c r="AV211" s="2">
        <v>0</v>
      </c>
      <c r="AW211" s="2">
        <v>1297.0999999999999</v>
      </c>
      <c r="AX211" s="2">
        <v>2994.1</v>
      </c>
      <c r="AY211" s="2">
        <v>0</v>
      </c>
      <c r="AZ211" s="2">
        <v>0</v>
      </c>
      <c r="BA211" s="2">
        <v>0</v>
      </c>
      <c r="BB211" s="2">
        <v>0</v>
      </c>
      <c r="BC211" s="2">
        <v>0.36</v>
      </c>
      <c r="BD211" s="2">
        <v>0</v>
      </c>
      <c r="BE211" s="2">
        <v>0</v>
      </c>
      <c r="BF211" s="2">
        <v>0</v>
      </c>
      <c r="BG211" s="2">
        <v>0</v>
      </c>
      <c r="BH211" s="2">
        <v>1960.74</v>
      </c>
      <c r="BI211" s="2">
        <v>0</v>
      </c>
      <c r="BJ211" s="2">
        <v>0</v>
      </c>
      <c r="BK211" s="2">
        <v>0</v>
      </c>
      <c r="BL211" s="2">
        <v>0</v>
      </c>
      <c r="BM211" s="2">
        <v>7733.56</v>
      </c>
      <c r="BN211" s="2">
        <v>5976.5</v>
      </c>
      <c r="BO211" s="2">
        <v>0</v>
      </c>
      <c r="BP211" s="2">
        <v>0</v>
      </c>
      <c r="BQ211" s="2">
        <v>903.38</v>
      </c>
      <c r="BR211" s="2">
        <v>329.8</v>
      </c>
      <c r="BS211" s="2">
        <v>0</v>
      </c>
      <c r="BT211" s="2">
        <v>1711.36</v>
      </c>
      <c r="BU211" s="2">
        <v>0</v>
      </c>
      <c r="BV211" s="2">
        <v>0</v>
      </c>
      <c r="BW211" s="2">
        <v>0</v>
      </c>
      <c r="BX211" s="2">
        <v>2041.16</v>
      </c>
    </row>
    <row r="212" spans="1:76" x14ac:dyDescent="0.25">
      <c r="A212" s="4" t="s">
        <v>363</v>
      </c>
      <c r="B212" s="20" t="s">
        <v>364</v>
      </c>
      <c r="C212" s="2">
        <v>13656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1016</v>
      </c>
      <c r="T212" s="2">
        <v>0</v>
      </c>
      <c r="U212" s="2">
        <v>684</v>
      </c>
      <c r="V212" s="2">
        <v>566.79999999999995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15922.8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1978.9</v>
      </c>
      <c r="AP212" s="2">
        <v>0</v>
      </c>
      <c r="AQ212" s="2">
        <v>1978.9</v>
      </c>
      <c r="AR212" s="2">
        <v>0</v>
      </c>
      <c r="AS212" s="2">
        <v>0</v>
      </c>
      <c r="AT212" s="2">
        <v>136.56</v>
      </c>
      <c r="AU212" s="2">
        <v>0</v>
      </c>
      <c r="AV212" s="2">
        <v>0</v>
      </c>
      <c r="AW212" s="2">
        <v>1570.44</v>
      </c>
      <c r="AX212" s="2">
        <v>4000</v>
      </c>
      <c r="AY212" s="2">
        <v>0</v>
      </c>
      <c r="AZ212" s="2">
        <v>0</v>
      </c>
      <c r="BA212" s="2">
        <v>0</v>
      </c>
      <c r="BB212" s="2">
        <v>0</v>
      </c>
      <c r="BC212" s="45">
        <v>-0.1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7685.8</v>
      </c>
      <c r="BN212" s="2">
        <v>8237</v>
      </c>
      <c r="BO212" s="2">
        <v>0</v>
      </c>
      <c r="BP212" s="2">
        <v>0</v>
      </c>
      <c r="BQ212" s="2">
        <v>992</v>
      </c>
      <c r="BR212" s="2">
        <v>391.98</v>
      </c>
      <c r="BS212" s="2">
        <v>0</v>
      </c>
      <c r="BT212" s="2">
        <v>1952.34</v>
      </c>
      <c r="BU212" s="2">
        <v>0</v>
      </c>
      <c r="BV212" s="2">
        <v>0</v>
      </c>
      <c r="BW212" s="2">
        <v>0</v>
      </c>
      <c r="BX212" s="2">
        <v>2344.3200000000002</v>
      </c>
    </row>
    <row r="213" spans="1:76" x14ac:dyDescent="0.25">
      <c r="A213" s="4" t="s">
        <v>365</v>
      </c>
      <c r="B213" s="20" t="s">
        <v>366</v>
      </c>
      <c r="C213" s="2">
        <v>11279.1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737</v>
      </c>
      <c r="T213" s="2">
        <v>0</v>
      </c>
      <c r="U213" s="2">
        <v>455</v>
      </c>
      <c r="V213" s="2">
        <v>425.1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12825.71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1330.43</v>
      </c>
      <c r="AP213" s="2">
        <v>0</v>
      </c>
      <c r="AQ213" s="2">
        <v>1330.43</v>
      </c>
      <c r="AR213" s="2">
        <v>0</v>
      </c>
      <c r="AS213" s="2">
        <v>0</v>
      </c>
      <c r="AT213" s="2">
        <v>106.8</v>
      </c>
      <c r="AU213" s="2">
        <v>0</v>
      </c>
      <c r="AV213" s="2">
        <v>0</v>
      </c>
      <c r="AW213" s="2">
        <v>1297.0999999999999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45">
        <v>-0.12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0</v>
      </c>
      <c r="BM213" s="2">
        <v>2734.21</v>
      </c>
      <c r="BN213" s="2">
        <v>10091.5</v>
      </c>
      <c r="BO213" s="2">
        <v>0</v>
      </c>
      <c r="BP213" s="2">
        <v>0</v>
      </c>
      <c r="BQ213" s="2">
        <v>816.54</v>
      </c>
      <c r="BR213" s="2">
        <v>268.83999999999997</v>
      </c>
      <c r="BS213" s="2">
        <v>0</v>
      </c>
      <c r="BT213" s="2">
        <v>1475.22</v>
      </c>
      <c r="BU213" s="2">
        <v>0</v>
      </c>
      <c r="BV213" s="2">
        <v>0</v>
      </c>
      <c r="BW213" s="2">
        <v>0</v>
      </c>
      <c r="BX213" s="2">
        <v>1744.06</v>
      </c>
    </row>
    <row r="214" spans="1:76" x14ac:dyDescent="0.25">
      <c r="A214" s="4" t="s">
        <v>367</v>
      </c>
      <c r="B214" s="20" t="s">
        <v>368</v>
      </c>
      <c r="C214" s="2">
        <v>13656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1016</v>
      </c>
      <c r="T214" s="2">
        <v>0</v>
      </c>
      <c r="U214" s="2">
        <v>684</v>
      </c>
      <c r="V214" s="2">
        <v>425.1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15781.1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1948.64</v>
      </c>
      <c r="AP214" s="2">
        <v>0</v>
      </c>
      <c r="AQ214" s="2">
        <v>1948.64</v>
      </c>
      <c r="AR214" s="2">
        <v>0</v>
      </c>
      <c r="AS214" s="2">
        <v>0</v>
      </c>
      <c r="AT214" s="2">
        <v>136.56</v>
      </c>
      <c r="AU214" s="2">
        <v>0</v>
      </c>
      <c r="AV214" s="2">
        <v>0</v>
      </c>
      <c r="AW214" s="2">
        <v>1570.44</v>
      </c>
      <c r="AX214" s="2">
        <v>5596</v>
      </c>
      <c r="AY214" s="2">
        <v>0</v>
      </c>
      <c r="AZ214" s="2">
        <v>0</v>
      </c>
      <c r="BA214" s="2">
        <v>0</v>
      </c>
      <c r="BB214" s="2">
        <v>0</v>
      </c>
      <c r="BC214" s="45">
        <v>-0.26</v>
      </c>
      <c r="BD214" s="2">
        <v>0</v>
      </c>
      <c r="BE214" s="2">
        <v>0</v>
      </c>
      <c r="BF214" s="2">
        <v>0</v>
      </c>
      <c r="BG214" s="2">
        <v>0</v>
      </c>
      <c r="BH214" s="2">
        <v>883.72</v>
      </c>
      <c r="BI214" s="2">
        <v>0</v>
      </c>
      <c r="BJ214" s="2">
        <v>0</v>
      </c>
      <c r="BK214" s="2">
        <v>0</v>
      </c>
      <c r="BL214" s="2">
        <v>0</v>
      </c>
      <c r="BM214" s="2">
        <v>10135.1</v>
      </c>
      <c r="BN214" s="2">
        <v>5646</v>
      </c>
      <c r="BO214" s="2">
        <v>0</v>
      </c>
      <c r="BP214" s="2">
        <v>0</v>
      </c>
      <c r="BQ214" s="2">
        <v>897.28</v>
      </c>
      <c r="BR214" s="2">
        <v>325.5</v>
      </c>
      <c r="BS214" s="2">
        <v>0</v>
      </c>
      <c r="BT214" s="2">
        <v>1694.78</v>
      </c>
      <c r="BU214" s="2">
        <v>0</v>
      </c>
      <c r="BV214" s="2">
        <v>0</v>
      </c>
      <c r="BW214" s="2">
        <v>0</v>
      </c>
      <c r="BX214" s="2">
        <v>2020.28</v>
      </c>
    </row>
    <row r="215" spans="1:76" x14ac:dyDescent="0.25">
      <c r="A215" s="4" t="s">
        <v>369</v>
      </c>
      <c r="B215" s="20" t="s">
        <v>370</v>
      </c>
      <c r="C215" s="2">
        <v>11279.1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200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737</v>
      </c>
      <c r="T215" s="2">
        <v>0</v>
      </c>
      <c r="U215" s="2">
        <v>455</v>
      </c>
      <c r="V215" s="2">
        <v>283.39999999999998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12954.5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1353.52</v>
      </c>
      <c r="AP215" s="2">
        <v>0</v>
      </c>
      <c r="AQ215" s="2">
        <v>1353.52</v>
      </c>
      <c r="AR215" s="2">
        <v>0</v>
      </c>
      <c r="AS215" s="2">
        <v>0</v>
      </c>
      <c r="AT215" s="2">
        <v>112.8</v>
      </c>
      <c r="AU215" s="2">
        <v>0</v>
      </c>
      <c r="AV215" s="2">
        <v>0</v>
      </c>
      <c r="AW215" s="2">
        <v>1297.0999999999999</v>
      </c>
      <c r="AX215" s="2">
        <v>876</v>
      </c>
      <c r="AY215" s="2">
        <v>0</v>
      </c>
      <c r="AZ215" s="2">
        <v>0</v>
      </c>
      <c r="BA215" s="2">
        <v>0</v>
      </c>
      <c r="BB215" s="2">
        <v>4911</v>
      </c>
      <c r="BC215" s="2">
        <v>0.3</v>
      </c>
      <c r="BD215" s="2">
        <v>0</v>
      </c>
      <c r="BE215" s="2">
        <v>0</v>
      </c>
      <c r="BF215" s="2">
        <v>0</v>
      </c>
      <c r="BG215" s="2">
        <v>0</v>
      </c>
      <c r="BH215" s="2">
        <v>2209.2800000000002</v>
      </c>
      <c r="BI215" s="2">
        <v>0</v>
      </c>
      <c r="BJ215" s="2">
        <v>0</v>
      </c>
      <c r="BK215" s="2">
        <v>0</v>
      </c>
      <c r="BL215" s="2">
        <v>0</v>
      </c>
      <c r="BM215" s="2">
        <v>10760</v>
      </c>
      <c r="BN215" s="2">
        <v>2194.5</v>
      </c>
      <c r="BO215" s="2">
        <v>0</v>
      </c>
      <c r="BP215" s="2">
        <v>0</v>
      </c>
      <c r="BQ215" s="2">
        <v>816.54</v>
      </c>
      <c r="BR215" s="2">
        <v>268.83999999999997</v>
      </c>
      <c r="BS215" s="2">
        <v>0</v>
      </c>
      <c r="BT215" s="2">
        <v>1475.22</v>
      </c>
      <c r="BU215" s="2">
        <v>0</v>
      </c>
      <c r="BV215" s="2">
        <v>0</v>
      </c>
      <c r="BW215" s="2">
        <v>0</v>
      </c>
      <c r="BX215" s="2">
        <v>1744.06</v>
      </c>
    </row>
    <row r="216" spans="1:76" x14ac:dyDescent="0.25">
      <c r="A216" s="4" t="s">
        <v>371</v>
      </c>
      <c r="B216" s="20" t="s">
        <v>372</v>
      </c>
      <c r="C216" s="2">
        <v>11279.1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737</v>
      </c>
      <c r="T216" s="2">
        <v>0</v>
      </c>
      <c r="U216" s="2">
        <v>455</v>
      </c>
      <c r="V216" s="2">
        <v>283.39999999999998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12754.5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1317.68</v>
      </c>
      <c r="AP216" s="2">
        <v>0</v>
      </c>
      <c r="AQ216" s="2">
        <v>1317.68</v>
      </c>
      <c r="AR216" s="2">
        <v>0</v>
      </c>
      <c r="AS216" s="2">
        <v>0</v>
      </c>
      <c r="AT216" s="2">
        <v>112.78</v>
      </c>
      <c r="AU216" s="2">
        <v>0</v>
      </c>
      <c r="AV216" s="2">
        <v>0</v>
      </c>
      <c r="AW216" s="2">
        <v>1297.0999999999999</v>
      </c>
      <c r="AX216" s="2">
        <v>2821.36</v>
      </c>
      <c r="AY216" s="2">
        <v>0</v>
      </c>
      <c r="AZ216" s="2">
        <v>0</v>
      </c>
      <c r="BA216" s="2">
        <v>0</v>
      </c>
      <c r="BB216" s="2">
        <v>0</v>
      </c>
      <c r="BC216" s="2">
        <v>0.04</v>
      </c>
      <c r="BD216" s="2">
        <v>0</v>
      </c>
      <c r="BE216" s="2">
        <v>0</v>
      </c>
      <c r="BF216" s="2">
        <v>0</v>
      </c>
      <c r="BG216" s="2">
        <v>0</v>
      </c>
      <c r="BH216" s="2">
        <v>482.54</v>
      </c>
      <c r="BI216" s="2">
        <v>0</v>
      </c>
      <c r="BJ216" s="2">
        <v>0</v>
      </c>
      <c r="BK216" s="2">
        <v>0</v>
      </c>
      <c r="BL216" s="2">
        <v>0</v>
      </c>
      <c r="BM216" s="2">
        <v>6031.5</v>
      </c>
      <c r="BN216" s="2">
        <v>6723</v>
      </c>
      <c r="BO216" s="2">
        <v>0</v>
      </c>
      <c r="BP216" s="2">
        <v>0</v>
      </c>
      <c r="BQ216" s="2">
        <v>902.08</v>
      </c>
      <c r="BR216" s="2">
        <v>328.88</v>
      </c>
      <c r="BS216" s="2">
        <v>0</v>
      </c>
      <c r="BT216" s="2">
        <v>1707.82</v>
      </c>
      <c r="BU216" s="2">
        <v>0</v>
      </c>
      <c r="BV216" s="2">
        <v>0</v>
      </c>
      <c r="BW216" s="2">
        <v>0</v>
      </c>
      <c r="BX216" s="2">
        <v>2036.7</v>
      </c>
    </row>
    <row r="217" spans="1:76" x14ac:dyDescent="0.25">
      <c r="A217" s="4" t="s">
        <v>373</v>
      </c>
      <c r="B217" s="20" t="s">
        <v>374</v>
      </c>
      <c r="C217" s="2">
        <v>13656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1016</v>
      </c>
      <c r="T217" s="2">
        <v>0</v>
      </c>
      <c r="U217" s="2">
        <v>684</v>
      </c>
      <c r="V217" s="2">
        <v>283.39999999999998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15639.4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1918.38</v>
      </c>
      <c r="AP217" s="2">
        <v>0</v>
      </c>
      <c r="AQ217" s="2">
        <v>1918.38</v>
      </c>
      <c r="AR217" s="2">
        <v>0</v>
      </c>
      <c r="AS217" s="2">
        <v>0</v>
      </c>
      <c r="AT217" s="2">
        <v>136.56</v>
      </c>
      <c r="AU217" s="2">
        <v>0</v>
      </c>
      <c r="AV217" s="2">
        <v>0</v>
      </c>
      <c r="AW217" s="2">
        <v>1570.44</v>
      </c>
      <c r="AX217" s="2">
        <v>4874</v>
      </c>
      <c r="AY217" s="2">
        <v>0</v>
      </c>
      <c r="AZ217" s="2">
        <v>0</v>
      </c>
      <c r="BA217" s="2">
        <v>0</v>
      </c>
      <c r="BB217" s="2">
        <v>0</v>
      </c>
      <c r="BC217" s="2">
        <v>0.02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8499.4</v>
      </c>
      <c r="BN217" s="2">
        <v>7140</v>
      </c>
      <c r="BO217" s="2">
        <v>0</v>
      </c>
      <c r="BP217" s="2">
        <v>0</v>
      </c>
      <c r="BQ217" s="2">
        <v>978.1</v>
      </c>
      <c r="BR217" s="2">
        <v>382.22</v>
      </c>
      <c r="BS217" s="2">
        <v>0</v>
      </c>
      <c r="BT217" s="2">
        <v>1914.52</v>
      </c>
      <c r="BU217" s="2">
        <v>0</v>
      </c>
      <c r="BV217" s="2">
        <v>0</v>
      </c>
      <c r="BW217" s="2">
        <v>0</v>
      </c>
      <c r="BX217" s="2">
        <v>2296.7399999999998</v>
      </c>
    </row>
    <row r="218" spans="1:76" x14ac:dyDescent="0.25">
      <c r="A218" s="4" t="s">
        <v>646</v>
      </c>
      <c r="B218" s="20" t="s">
        <v>647</v>
      </c>
      <c r="C218" s="2">
        <v>13656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374.13</v>
      </c>
      <c r="O218" s="2">
        <v>93.53</v>
      </c>
      <c r="P218" s="2">
        <v>0</v>
      </c>
      <c r="Q218" s="2">
        <v>0</v>
      </c>
      <c r="R218" s="2">
        <v>1870.68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2338.34</v>
      </c>
      <c r="AH218" s="2">
        <v>3.39</v>
      </c>
      <c r="AI218" s="2">
        <v>6.1</v>
      </c>
      <c r="AJ218" s="2">
        <v>4.55</v>
      </c>
      <c r="AK218" s="2">
        <v>0</v>
      </c>
      <c r="AL218" s="45">
        <v>-200.83</v>
      </c>
      <c r="AM218" s="2">
        <v>0</v>
      </c>
      <c r="AN218" s="45">
        <v>-191.14</v>
      </c>
      <c r="AO218" s="2">
        <v>9.6999999999999993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45">
        <v>-0.02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-191.16</v>
      </c>
      <c r="BN218" s="2">
        <v>2529.5</v>
      </c>
      <c r="BO218" s="2">
        <v>9.49</v>
      </c>
      <c r="BP218" s="2">
        <v>17.09</v>
      </c>
      <c r="BQ218" s="2">
        <v>29.92</v>
      </c>
      <c r="BR218" s="2">
        <v>10.85</v>
      </c>
      <c r="BS218" s="2">
        <v>0</v>
      </c>
      <c r="BT218" s="2">
        <v>56.5</v>
      </c>
      <c r="BU218" s="2">
        <v>27.13</v>
      </c>
      <c r="BV218" s="2">
        <v>5.43</v>
      </c>
      <c r="BW218" s="2">
        <v>0</v>
      </c>
      <c r="BX218" s="2">
        <v>99.91</v>
      </c>
    </row>
    <row r="219" spans="1:76" x14ac:dyDescent="0.25">
      <c r="A219" s="4" t="s">
        <v>375</v>
      </c>
      <c r="B219" s="20" t="s">
        <v>376</v>
      </c>
      <c r="C219" s="2">
        <v>13656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1016</v>
      </c>
      <c r="T219" s="2">
        <v>0</v>
      </c>
      <c r="U219" s="2">
        <v>684</v>
      </c>
      <c r="V219" s="2">
        <v>283.39999999999998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15639.4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1918.38</v>
      </c>
      <c r="AP219" s="2">
        <v>0</v>
      </c>
      <c r="AQ219" s="2">
        <v>1918.38</v>
      </c>
      <c r="AR219" s="2">
        <v>0</v>
      </c>
      <c r="AS219" s="2">
        <v>0</v>
      </c>
      <c r="AT219" s="2">
        <v>136.56</v>
      </c>
      <c r="AU219" s="2">
        <v>0</v>
      </c>
      <c r="AV219" s="2">
        <v>0</v>
      </c>
      <c r="AW219" s="2">
        <v>1570.44</v>
      </c>
      <c r="AX219" s="2">
        <v>5072</v>
      </c>
      <c r="AY219" s="2">
        <v>0</v>
      </c>
      <c r="AZ219" s="2">
        <v>0</v>
      </c>
      <c r="BA219" s="2">
        <v>0</v>
      </c>
      <c r="BB219" s="2">
        <v>0</v>
      </c>
      <c r="BC219" s="2">
        <v>0.02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8697.4</v>
      </c>
      <c r="BN219" s="2">
        <v>6942</v>
      </c>
      <c r="BO219" s="2">
        <v>0</v>
      </c>
      <c r="BP219" s="2">
        <v>0</v>
      </c>
      <c r="BQ219" s="2">
        <v>897.28</v>
      </c>
      <c r="BR219" s="2">
        <v>325.5</v>
      </c>
      <c r="BS219" s="2">
        <v>0</v>
      </c>
      <c r="BT219" s="2">
        <v>1694.78</v>
      </c>
      <c r="BU219" s="2">
        <v>0</v>
      </c>
      <c r="BV219" s="2">
        <v>0</v>
      </c>
      <c r="BW219" s="2">
        <v>0</v>
      </c>
      <c r="BX219" s="2">
        <v>2020.28</v>
      </c>
    </row>
    <row r="220" spans="1:76" x14ac:dyDescent="0.25">
      <c r="A220" s="4" t="s">
        <v>377</v>
      </c>
      <c r="B220" s="20" t="s">
        <v>378</v>
      </c>
      <c r="C220" s="2">
        <v>13656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1016</v>
      </c>
      <c r="T220" s="2">
        <v>0</v>
      </c>
      <c r="U220" s="2">
        <v>684</v>
      </c>
      <c r="V220" s="2">
        <v>283.39999999999998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15639.4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1918.38</v>
      </c>
      <c r="AP220" s="2">
        <v>0</v>
      </c>
      <c r="AQ220" s="2">
        <v>1918.38</v>
      </c>
      <c r="AR220" s="2">
        <v>0</v>
      </c>
      <c r="AS220" s="2">
        <v>0</v>
      </c>
      <c r="AT220" s="2">
        <v>136.56</v>
      </c>
      <c r="AU220" s="2">
        <v>0</v>
      </c>
      <c r="AV220" s="2">
        <v>0</v>
      </c>
      <c r="AW220" s="2">
        <v>1570.44</v>
      </c>
      <c r="AX220" s="2">
        <v>2600</v>
      </c>
      <c r="AY220" s="2">
        <v>0</v>
      </c>
      <c r="AZ220" s="2">
        <v>0</v>
      </c>
      <c r="BA220" s="2">
        <v>0</v>
      </c>
      <c r="BB220" s="2">
        <v>0</v>
      </c>
      <c r="BC220" s="2">
        <v>0.02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6225.4</v>
      </c>
      <c r="BN220" s="2">
        <v>9414</v>
      </c>
      <c r="BO220" s="2">
        <v>0</v>
      </c>
      <c r="BP220" s="2">
        <v>0</v>
      </c>
      <c r="BQ220" s="2">
        <v>897.28</v>
      </c>
      <c r="BR220" s="2">
        <v>325.5</v>
      </c>
      <c r="BS220" s="2">
        <v>0</v>
      </c>
      <c r="BT220" s="2">
        <v>1694.78</v>
      </c>
      <c r="BU220" s="2">
        <v>0</v>
      </c>
      <c r="BV220" s="2">
        <v>0</v>
      </c>
      <c r="BW220" s="2">
        <v>0</v>
      </c>
      <c r="BX220" s="2">
        <v>2020.28</v>
      </c>
    </row>
    <row r="221" spans="1:76" x14ac:dyDescent="0.25">
      <c r="A221" s="4" t="s">
        <v>379</v>
      </c>
      <c r="B221" s="20" t="s">
        <v>380</v>
      </c>
      <c r="C221" s="2">
        <v>13656</v>
      </c>
      <c r="D221" s="2">
        <v>0</v>
      </c>
      <c r="E221" s="2">
        <v>405.89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1016</v>
      </c>
      <c r="T221" s="2">
        <v>0</v>
      </c>
      <c r="U221" s="2">
        <v>684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15761.89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1901.19</v>
      </c>
      <c r="AP221" s="2">
        <v>0</v>
      </c>
      <c r="AQ221" s="2">
        <v>1901.19</v>
      </c>
      <c r="AR221" s="2">
        <v>0</v>
      </c>
      <c r="AS221" s="2">
        <v>0</v>
      </c>
      <c r="AT221" s="2">
        <v>136.56</v>
      </c>
      <c r="AU221" s="2">
        <v>0</v>
      </c>
      <c r="AV221" s="2">
        <v>0</v>
      </c>
      <c r="AW221" s="2">
        <v>1570.44</v>
      </c>
      <c r="AX221" s="2">
        <v>2804</v>
      </c>
      <c r="AY221" s="2">
        <v>0</v>
      </c>
      <c r="AZ221" s="2">
        <v>0</v>
      </c>
      <c r="BA221" s="2">
        <v>0</v>
      </c>
      <c r="BB221" s="2">
        <v>0</v>
      </c>
      <c r="BC221" s="45">
        <v>-0.3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6411.89</v>
      </c>
      <c r="BN221" s="2">
        <v>9350</v>
      </c>
      <c r="BO221" s="2">
        <v>0</v>
      </c>
      <c r="BP221" s="2">
        <v>0</v>
      </c>
      <c r="BQ221" s="2">
        <v>897.28</v>
      </c>
      <c r="BR221" s="2">
        <v>325.5</v>
      </c>
      <c r="BS221" s="2">
        <v>0</v>
      </c>
      <c r="BT221" s="2">
        <v>1694.78</v>
      </c>
      <c r="BU221" s="2">
        <v>0</v>
      </c>
      <c r="BV221" s="2">
        <v>0</v>
      </c>
      <c r="BW221" s="2">
        <v>0</v>
      </c>
      <c r="BX221" s="2">
        <v>2020.28</v>
      </c>
    </row>
    <row r="222" spans="1:76" x14ac:dyDescent="0.25">
      <c r="A222" s="4" t="s">
        <v>381</v>
      </c>
      <c r="B222" s="20" t="s">
        <v>382</v>
      </c>
      <c r="C222" s="2">
        <v>13656</v>
      </c>
      <c r="D222" s="2">
        <v>0</v>
      </c>
      <c r="E222" s="2">
        <v>405.89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1016</v>
      </c>
      <c r="T222" s="2">
        <v>0</v>
      </c>
      <c r="U222" s="2">
        <v>684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15761.89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1901.19</v>
      </c>
      <c r="AP222" s="2">
        <v>0</v>
      </c>
      <c r="AQ222" s="2">
        <v>1901.19</v>
      </c>
      <c r="AR222" s="2">
        <v>0</v>
      </c>
      <c r="AS222" s="2">
        <v>0</v>
      </c>
      <c r="AT222" s="2">
        <v>136.56</v>
      </c>
      <c r="AU222" s="2">
        <v>0</v>
      </c>
      <c r="AV222" s="2">
        <v>0</v>
      </c>
      <c r="AW222" s="2">
        <v>1570.44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0.2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3608.39</v>
      </c>
      <c r="BN222" s="2">
        <v>12153.5</v>
      </c>
      <c r="BO222" s="2">
        <v>0</v>
      </c>
      <c r="BP222" s="2">
        <v>0</v>
      </c>
      <c r="BQ222" s="2">
        <v>971.18</v>
      </c>
      <c r="BR222" s="2">
        <v>377.36</v>
      </c>
      <c r="BS222" s="2">
        <v>0</v>
      </c>
      <c r="BT222" s="2">
        <v>1895.72</v>
      </c>
      <c r="BU222" s="2">
        <v>0</v>
      </c>
      <c r="BV222" s="2">
        <v>0</v>
      </c>
      <c r="BW222" s="2">
        <v>0</v>
      </c>
      <c r="BX222" s="2">
        <v>2273.08</v>
      </c>
    </row>
    <row r="223" spans="1:76" x14ac:dyDescent="0.25">
      <c r="A223" s="4" t="s">
        <v>383</v>
      </c>
      <c r="B223" s="20" t="s">
        <v>384</v>
      </c>
      <c r="C223" s="2">
        <v>13656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1016</v>
      </c>
      <c r="T223" s="2">
        <v>0</v>
      </c>
      <c r="U223" s="2">
        <v>684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15356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1857.84</v>
      </c>
      <c r="AP223" s="2">
        <v>0</v>
      </c>
      <c r="AQ223" s="2">
        <v>1857.84</v>
      </c>
      <c r="AR223" s="2">
        <v>0</v>
      </c>
      <c r="AS223" s="2">
        <v>0</v>
      </c>
      <c r="AT223" s="2">
        <v>136.56</v>
      </c>
      <c r="AU223" s="2">
        <v>0</v>
      </c>
      <c r="AV223" s="2">
        <v>0</v>
      </c>
      <c r="AW223" s="2">
        <v>1570.44</v>
      </c>
      <c r="AX223" s="2">
        <v>850</v>
      </c>
      <c r="AY223" s="2">
        <v>0</v>
      </c>
      <c r="AZ223" s="2">
        <v>0</v>
      </c>
      <c r="BA223" s="2">
        <v>0</v>
      </c>
      <c r="BB223" s="2">
        <v>0</v>
      </c>
      <c r="BC223" s="2">
        <v>0.16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4415</v>
      </c>
      <c r="BN223" s="2">
        <v>10941</v>
      </c>
      <c r="BO223" s="2">
        <v>0</v>
      </c>
      <c r="BP223" s="2">
        <v>0</v>
      </c>
      <c r="BQ223" s="2">
        <v>897.28</v>
      </c>
      <c r="BR223" s="2">
        <v>325.5</v>
      </c>
      <c r="BS223" s="2">
        <v>0</v>
      </c>
      <c r="BT223" s="2">
        <v>1694.78</v>
      </c>
      <c r="BU223" s="2">
        <v>0</v>
      </c>
      <c r="BV223" s="2">
        <v>0</v>
      </c>
      <c r="BW223" s="2">
        <v>0</v>
      </c>
      <c r="BX223" s="2">
        <v>2020.28</v>
      </c>
    </row>
    <row r="224" spans="1:76" x14ac:dyDescent="0.25">
      <c r="A224" s="4" t="s">
        <v>385</v>
      </c>
      <c r="B224" s="20" t="s">
        <v>540</v>
      </c>
      <c r="C224" s="2">
        <v>13656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1016</v>
      </c>
      <c r="T224" s="2">
        <v>0</v>
      </c>
      <c r="U224" s="2">
        <v>684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15329.45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1852.17</v>
      </c>
      <c r="AP224" s="2">
        <v>0</v>
      </c>
      <c r="AQ224" s="2">
        <v>1852.17</v>
      </c>
      <c r="AR224" s="2">
        <v>0</v>
      </c>
      <c r="AS224" s="2">
        <v>0</v>
      </c>
      <c r="AT224" s="2">
        <v>136.56</v>
      </c>
      <c r="AU224" s="2">
        <v>0</v>
      </c>
      <c r="AV224" s="2">
        <v>0</v>
      </c>
      <c r="AW224" s="2">
        <v>1570.44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45">
        <v>-0.2</v>
      </c>
      <c r="BD224" s="2">
        <v>0</v>
      </c>
      <c r="BE224" s="2">
        <v>0</v>
      </c>
      <c r="BF224" s="2">
        <v>0</v>
      </c>
      <c r="BG224" s="2">
        <v>0</v>
      </c>
      <c r="BH224" s="2">
        <v>1499.98</v>
      </c>
      <c r="BI224" s="2">
        <v>0</v>
      </c>
      <c r="BJ224" s="2">
        <v>0</v>
      </c>
      <c r="BK224" s="2">
        <v>0</v>
      </c>
      <c r="BL224" s="2">
        <v>0</v>
      </c>
      <c r="BM224" s="2">
        <v>5058.95</v>
      </c>
      <c r="BN224" s="2">
        <v>10270.5</v>
      </c>
      <c r="BO224" s="2">
        <v>0</v>
      </c>
      <c r="BP224" s="2">
        <v>0</v>
      </c>
      <c r="BQ224" s="2">
        <v>971.18</v>
      </c>
      <c r="BR224" s="2">
        <v>377.36</v>
      </c>
      <c r="BS224" s="2">
        <v>0</v>
      </c>
      <c r="BT224" s="2">
        <v>1895.72</v>
      </c>
      <c r="BU224" s="2">
        <v>0</v>
      </c>
      <c r="BV224" s="2">
        <v>0</v>
      </c>
      <c r="BW224" s="2">
        <v>0</v>
      </c>
      <c r="BX224" s="2">
        <v>2273.08</v>
      </c>
    </row>
    <row r="225" spans="1:76" x14ac:dyDescent="0.25">
      <c r="A225" s="4" t="s">
        <v>387</v>
      </c>
      <c r="B225" s="20" t="s">
        <v>388</v>
      </c>
      <c r="C225" s="2">
        <v>13656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1016</v>
      </c>
      <c r="T225" s="2">
        <v>0</v>
      </c>
      <c r="U225" s="2">
        <v>684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14704.62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1718.7</v>
      </c>
      <c r="AP225" s="2">
        <v>0</v>
      </c>
      <c r="AQ225" s="2">
        <v>1718.7</v>
      </c>
      <c r="AR225" s="2">
        <v>0</v>
      </c>
      <c r="AS225" s="2">
        <v>0</v>
      </c>
      <c r="AT225" s="2">
        <v>130.56</v>
      </c>
      <c r="AU225" s="2">
        <v>0</v>
      </c>
      <c r="AV225" s="2">
        <v>0</v>
      </c>
      <c r="AW225" s="2">
        <v>1501.44</v>
      </c>
      <c r="AX225" s="2">
        <v>2488</v>
      </c>
      <c r="AY225" s="2">
        <v>0</v>
      </c>
      <c r="AZ225" s="2">
        <v>0</v>
      </c>
      <c r="BA225" s="2">
        <v>0</v>
      </c>
      <c r="BB225" s="2">
        <v>0</v>
      </c>
      <c r="BC225" s="45">
        <v>-0.18</v>
      </c>
      <c r="BD225" s="2">
        <v>0</v>
      </c>
      <c r="BE225" s="2">
        <v>0</v>
      </c>
      <c r="BF225" s="2">
        <v>0</v>
      </c>
      <c r="BG225" s="2">
        <v>0</v>
      </c>
      <c r="BH225" s="2">
        <v>2761.6</v>
      </c>
      <c r="BI225" s="2">
        <v>0</v>
      </c>
      <c r="BJ225" s="2">
        <v>0</v>
      </c>
      <c r="BK225" s="2">
        <v>0</v>
      </c>
      <c r="BL225" s="2">
        <v>0</v>
      </c>
      <c r="BM225" s="2">
        <v>8600.1200000000008</v>
      </c>
      <c r="BN225" s="2">
        <v>6104.5</v>
      </c>
      <c r="BO225" s="2">
        <v>0</v>
      </c>
      <c r="BP225" s="2">
        <v>0</v>
      </c>
      <c r="BQ225" s="2">
        <v>897.28</v>
      </c>
      <c r="BR225" s="2">
        <v>325.5</v>
      </c>
      <c r="BS225" s="2">
        <v>0</v>
      </c>
      <c r="BT225" s="2">
        <v>1694.78</v>
      </c>
      <c r="BU225" s="2">
        <v>0</v>
      </c>
      <c r="BV225" s="2">
        <v>0</v>
      </c>
      <c r="BW225" s="2">
        <v>0</v>
      </c>
      <c r="BX225" s="2">
        <v>2020.28</v>
      </c>
    </row>
    <row r="226" spans="1:76" x14ac:dyDescent="0.25">
      <c r="A226" s="4" t="s">
        <v>389</v>
      </c>
      <c r="B226" s="20" t="s">
        <v>390</v>
      </c>
      <c r="C226" s="2">
        <v>13656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1016</v>
      </c>
      <c r="T226" s="2">
        <v>0</v>
      </c>
      <c r="U226" s="2">
        <v>684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15356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1857.84</v>
      </c>
      <c r="AP226" s="2">
        <v>0</v>
      </c>
      <c r="AQ226" s="2">
        <v>1857.84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1570.44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0.22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3428.5</v>
      </c>
      <c r="BN226" s="2">
        <v>11927.5</v>
      </c>
      <c r="BO226" s="2">
        <v>0</v>
      </c>
      <c r="BP226" s="2">
        <v>0</v>
      </c>
      <c r="BQ226" s="2">
        <v>897.28</v>
      </c>
      <c r="BR226" s="2">
        <v>325.5</v>
      </c>
      <c r="BS226" s="2">
        <v>0</v>
      </c>
      <c r="BT226" s="2">
        <v>1694.78</v>
      </c>
      <c r="BU226" s="2">
        <v>0</v>
      </c>
      <c r="BV226" s="2">
        <v>0</v>
      </c>
      <c r="BW226" s="2">
        <v>0</v>
      </c>
      <c r="BX226" s="2">
        <v>2020.28</v>
      </c>
    </row>
    <row r="227" spans="1:76" x14ac:dyDescent="0.25">
      <c r="A227" s="4" t="s">
        <v>391</v>
      </c>
      <c r="B227" s="20" t="s">
        <v>392</v>
      </c>
      <c r="C227" s="2">
        <v>13656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1016</v>
      </c>
      <c r="T227" s="2">
        <v>0</v>
      </c>
      <c r="U227" s="2">
        <v>684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14890.68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1758.45</v>
      </c>
      <c r="AP227" s="2">
        <v>0</v>
      </c>
      <c r="AQ227" s="2">
        <v>1758.45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1570.44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0.28999999999999998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3329.18</v>
      </c>
      <c r="BN227" s="2">
        <v>11561.5</v>
      </c>
      <c r="BO227" s="2">
        <v>0</v>
      </c>
      <c r="BP227" s="2">
        <v>0</v>
      </c>
      <c r="BQ227" s="2">
        <v>897.26</v>
      </c>
      <c r="BR227" s="2">
        <v>314.64999999999998</v>
      </c>
      <c r="BS227" s="2">
        <v>0</v>
      </c>
      <c r="BT227" s="2">
        <v>1668.16</v>
      </c>
      <c r="BU227" s="2">
        <v>0</v>
      </c>
      <c r="BV227" s="2">
        <v>0</v>
      </c>
      <c r="BW227" s="2">
        <v>0</v>
      </c>
      <c r="BX227" s="2">
        <v>1982.81</v>
      </c>
    </row>
    <row r="228" spans="1:76" x14ac:dyDescent="0.25">
      <c r="A228" s="4" t="s">
        <v>393</v>
      </c>
      <c r="B228" s="20" t="s">
        <v>394</v>
      </c>
      <c r="C228" s="2">
        <v>13656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1016</v>
      </c>
      <c r="T228" s="2">
        <v>0</v>
      </c>
      <c r="U228" s="2">
        <v>684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15356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1857.84</v>
      </c>
      <c r="AP228" s="2">
        <v>0</v>
      </c>
      <c r="AQ228" s="2">
        <v>1857.84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1570.44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45">
        <v>-0.28000000000000003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3428</v>
      </c>
      <c r="BN228" s="2">
        <v>11928</v>
      </c>
      <c r="BO228" s="2">
        <v>0</v>
      </c>
      <c r="BP228" s="2">
        <v>0</v>
      </c>
      <c r="BQ228" s="2">
        <v>897.26</v>
      </c>
      <c r="BR228" s="2">
        <v>325.5</v>
      </c>
      <c r="BS228" s="2">
        <v>0</v>
      </c>
      <c r="BT228" s="2">
        <v>1694.74</v>
      </c>
      <c r="BU228" s="2">
        <v>0</v>
      </c>
      <c r="BV228" s="2">
        <v>0</v>
      </c>
      <c r="BW228" s="2">
        <v>0</v>
      </c>
      <c r="BX228" s="2">
        <v>2020.24</v>
      </c>
    </row>
    <row r="229" spans="1:76" x14ac:dyDescent="0.25">
      <c r="A229" s="4" t="s">
        <v>395</v>
      </c>
      <c r="B229" s="20" t="s">
        <v>396</v>
      </c>
      <c r="C229" s="2">
        <v>13656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1016</v>
      </c>
      <c r="T229" s="2">
        <v>0</v>
      </c>
      <c r="U229" s="2">
        <v>456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15128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1809.14</v>
      </c>
      <c r="AP229" s="2">
        <v>0</v>
      </c>
      <c r="AQ229" s="2">
        <v>1809.14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1570.44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45">
        <v>-0.08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3379.5</v>
      </c>
      <c r="BN229" s="2">
        <v>11748.5</v>
      </c>
      <c r="BO229" s="2">
        <v>0</v>
      </c>
      <c r="BP229" s="2">
        <v>0</v>
      </c>
      <c r="BQ229" s="2">
        <v>897.26</v>
      </c>
      <c r="BR229" s="2">
        <v>325.5</v>
      </c>
      <c r="BS229" s="2">
        <v>0</v>
      </c>
      <c r="BT229" s="2">
        <v>1694.74</v>
      </c>
      <c r="BU229" s="2">
        <v>0</v>
      </c>
      <c r="BV229" s="2">
        <v>0</v>
      </c>
      <c r="BW229" s="2">
        <v>0</v>
      </c>
      <c r="BX229" s="2">
        <v>2020.24</v>
      </c>
    </row>
    <row r="230" spans="1:76" x14ac:dyDescent="0.25">
      <c r="A230" s="4" t="s">
        <v>397</v>
      </c>
      <c r="B230" s="20" t="s">
        <v>398</v>
      </c>
      <c r="C230" s="2">
        <v>13656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1016</v>
      </c>
      <c r="T230" s="2">
        <v>0</v>
      </c>
      <c r="U230" s="2">
        <v>684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15356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1857.84</v>
      </c>
      <c r="AP230" s="2">
        <v>0</v>
      </c>
      <c r="AQ230" s="2">
        <v>1857.84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1570.44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0.22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3428.5</v>
      </c>
      <c r="BN230" s="2">
        <v>11927.5</v>
      </c>
      <c r="BO230" s="2">
        <v>0</v>
      </c>
      <c r="BP230" s="2">
        <v>0</v>
      </c>
      <c r="BQ230" s="2">
        <v>897.26</v>
      </c>
      <c r="BR230" s="2">
        <v>325.5</v>
      </c>
      <c r="BS230" s="2">
        <v>0</v>
      </c>
      <c r="BT230" s="2">
        <v>1694.74</v>
      </c>
      <c r="BU230" s="2">
        <v>0</v>
      </c>
      <c r="BV230" s="2">
        <v>0</v>
      </c>
      <c r="BW230" s="2">
        <v>0</v>
      </c>
      <c r="BX230" s="2">
        <v>2020.24</v>
      </c>
    </row>
    <row r="231" spans="1:76" x14ac:dyDescent="0.25">
      <c r="A231" s="4" t="s">
        <v>399</v>
      </c>
      <c r="B231" s="20" t="s">
        <v>400</v>
      </c>
      <c r="C231" s="2">
        <v>13656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1016</v>
      </c>
      <c r="T231" s="2">
        <v>0</v>
      </c>
      <c r="U231" s="2">
        <v>684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15356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1857.84</v>
      </c>
      <c r="AP231" s="2">
        <v>0</v>
      </c>
      <c r="AQ231" s="2">
        <v>1857.84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1570.44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0.22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3428.5</v>
      </c>
      <c r="BN231" s="2">
        <v>11927.5</v>
      </c>
      <c r="BO231" s="2">
        <v>0</v>
      </c>
      <c r="BP231" s="2">
        <v>0</v>
      </c>
      <c r="BQ231" s="2">
        <v>897.26</v>
      </c>
      <c r="BR231" s="2">
        <v>325.5</v>
      </c>
      <c r="BS231" s="2">
        <v>0</v>
      </c>
      <c r="BT231" s="2">
        <v>1694.74</v>
      </c>
      <c r="BU231" s="2">
        <v>0</v>
      </c>
      <c r="BV231" s="2">
        <v>0</v>
      </c>
      <c r="BW231" s="2">
        <v>0</v>
      </c>
      <c r="BX231" s="2">
        <v>2020.24</v>
      </c>
    </row>
    <row r="232" spans="1:76" x14ac:dyDescent="0.25">
      <c r="A232" s="4" t="s">
        <v>401</v>
      </c>
      <c r="B232" s="20" t="s">
        <v>402</v>
      </c>
      <c r="C232" s="2">
        <v>13656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1016</v>
      </c>
      <c r="T232" s="2">
        <v>0</v>
      </c>
      <c r="U232" s="2">
        <v>684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14900.8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1760.61</v>
      </c>
      <c r="AP232" s="2">
        <v>0</v>
      </c>
      <c r="AQ232" s="2">
        <v>1760.61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1570.44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45">
        <v>-0.25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3330.8</v>
      </c>
      <c r="BN232" s="2">
        <v>11570</v>
      </c>
      <c r="BO232" s="2">
        <v>0</v>
      </c>
      <c r="BP232" s="2">
        <v>0</v>
      </c>
      <c r="BQ232" s="2">
        <v>897.26</v>
      </c>
      <c r="BR232" s="2">
        <v>314.64999999999998</v>
      </c>
      <c r="BS232" s="2">
        <v>0</v>
      </c>
      <c r="BT232" s="2">
        <v>1668.16</v>
      </c>
      <c r="BU232" s="2">
        <v>0</v>
      </c>
      <c r="BV232" s="2">
        <v>0</v>
      </c>
      <c r="BW232" s="2">
        <v>0</v>
      </c>
      <c r="BX232" s="2">
        <v>1982.81</v>
      </c>
    </row>
    <row r="233" spans="1:76" x14ac:dyDescent="0.25">
      <c r="A233" s="11" t="s">
        <v>538</v>
      </c>
      <c r="B233" s="26"/>
      <c r="C233" s="26" t="s">
        <v>39</v>
      </c>
      <c r="D233" s="26" t="s">
        <v>39</v>
      </c>
      <c r="E233" s="26" t="s">
        <v>39</v>
      </c>
      <c r="F233" s="26" t="s">
        <v>39</v>
      </c>
      <c r="G233" s="26" t="s">
        <v>39</v>
      </c>
      <c r="H233" s="26" t="s">
        <v>39</v>
      </c>
      <c r="I233" s="26" t="s">
        <v>39</v>
      </c>
      <c r="J233" s="26" t="s">
        <v>39</v>
      </c>
      <c r="K233" s="26" t="s">
        <v>39</v>
      </c>
      <c r="L233" s="26" t="s">
        <v>39</v>
      </c>
      <c r="M233" s="26" t="s">
        <v>39</v>
      </c>
      <c r="N233" s="26" t="s">
        <v>39</v>
      </c>
      <c r="O233" s="26" t="s">
        <v>39</v>
      </c>
      <c r="P233" s="26" t="s">
        <v>39</v>
      </c>
      <c r="Q233" s="26" t="s">
        <v>39</v>
      </c>
      <c r="R233" s="26" t="s">
        <v>39</v>
      </c>
      <c r="S233" s="26" t="s">
        <v>39</v>
      </c>
      <c r="T233" s="26" t="s">
        <v>39</v>
      </c>
      <c r="U233" s="26" t="s">
        <v>39</v>
      </c>
      <c r="V233" s="26" t="s">
        <v>39</v>
      </c>
      <c r="W233" s="26" t="s">
        <v>39</v>
      </c>
      <c r="X233" s="26" t="s">
        <v>39</v>
      </c>
      <c r="Y233" s="26" t="s">
        <v>39</v>
      </c>
      <c r="Z233" s="26" t="s">
        <v>39</v>
      </c>
      <c r="AA233" s="26" t="s">
        <v>39</v>
      </c>
      <c r="AB233" s="26" t="s">
        <v>39</v>
      </c>
      <c r="AC233" s="26" t="s">
        <v>39</v>
      </c>
      <c r="AD233" s="26" t="s">
        <v>39</v>
      </c>
      <c r="AE233" s="26" t="s">
        <v>39</v>
      </c>
      <c r="AF233" s="26" t="s">
        <v>39</v>
      </c>
      <c r="AG233" s="26" t="s">
        <v>39</v>
      </c>
      <c r="AH233" s="26" t="s">
        <v>39</v>
      </c>
      <c r="AI233" s="26" t="s">
        <v>39</v>
      </c>
      <c r="AJ233" s="26" t="s">
        <v>39</v>
      </c>
      <c r="AK233" s="26" t="s">
        <v>39</v>
      </c>
      <c r="AL233" s="26" t="s">
        <v>39</v>
      </c>
      <c r="AM233" s="26" t="s">
        <v>39</v>
      </c>
      <c r="AN233" s="26" t="s">
        <v>39</v>
      </c>
      <c r="AO233" s="26" t="s">
        <v>39</v>
      </c>
      <c r="AP233" s="26" t="s">
        <v>39</v>
      </c>
      <c r="AQ233" s="26" t="s">
        <v>39</v>
      </c>
      <c r="AR233" s="26" t="s">
        <v>39</v>
      </c>
      <c r="AS233" s="26" t="s">
        <v>39</v>
      </c>
      <c r="AT233" s="26" t="s">
        <v>39</v>
      </c>
      <c r="AU233" s="26" t="s">
        <v>39</v>
      </c>
      <c r="AV233" s="26" t="s">
        <v>39</v>
      </c>
      <c r="AW233" s="26" t="s">
        <v>39</v>
      </c>
      <c r="AX233" s="26" t="s">
        <v>39</v>
      </c>
      <c r="AY233" s="26" t="s">
        <v>39</v>
      </c>
      <c r="AZ233" s="26" t="s">
        <v>39</v>
      </c>
      <c r="BA233" s="26" t="s">
        <v>39</v>
      </c>
      <c r="BB233" s="26" t="s">
        <v>39</v>
      </c>
      <c r="BC233" s="26" t="s">
        <v>39</v>
      </c>
      <c r="BD233" s="26" t="s">
        <v>39</v>
      </c>
      <c r="BE233" s="26" t="s">
        <v>39</v>
      </c>
      <c r="BF233" s="26" t="s">
        <v>39</v>
      </c>
      <c r="BG233" s="26" t="s">
        <v>39</v>
      </c>
      <c r="BH233" s="26" t="s">
        <v>39</v>
      </c>
      <c r="BI233" s="26" t="s">
        <v>39</v>
      </c>
      <c r="BJ233" s="26" t="s">
        <v>39</v>
      </c>
      <c r="BK233" s="26" t="s">
        <v>39</v>
      </c>
      <c r="BL233" s="26" t="s">
        <v>39</v>
      </c>
      <c r="BM233" s="26" t="s">
        <v>39</v>
      </c>
      <c r="BN233" s="26" t="s">
        <v>39</v>
      </c>
      <c r="BO233" s="26" t="s">
        <v>39</v>
      </c>
      <c r="BP233" s="26" t="s">
        <v>39</v>
      </c>
      <c r="BQ233" s="26" t="s">
        <v>39</v>
      </c>
      <c r="BR233" s="26" t="s">
        <v>39</v>
      </c>
      <c r="BS233" s="26" t="s">
        <v>39</v>
      </c>
      <c r="BT233" s="26" t="s">
        <v>39</v>
      </c>
      <c r="BU233" s="26" t="s">
        <v>39</v>
      </c>
      <c r="BV233" s="26" t="s">
        <v>39</v>
      </c>
      <c r="BW233" s="26" t="s">
        <v>39</v>
      </c>
      <c r="BX233" s="26" t="s">
        <v>39</v>
      </c>
    </row>
    <row r="234" spans="1:76" x14ac:dyDescent="0.25">
      <c r="A234" s="4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  <c r="AT234" s="20"/>
      <c r="AU234" s="20"/>
      <c r="AV234" s="20"/>
      <c r="AW234" s="20"/>
      <c r="AX234" s="20"/>
      <c r="AY234" s="20"/>
      <c r="AZ234" s="20"/>
      <c r="BA234" s="20"/>
      <c r="BB234" s="20"/>
      <c r="BC234" s="20"/>
      <c r="BD234" s="20"/>
      <c r="BE234" s="20"/>
      <c r="BF234" s="20"/>
      <c r="BG234" s="20"/>
      <c r="BH234" s="20"/>
      <c r="BI234" s="20"/>
      <c r="BJ234" s="20"/>
      <c r="BK234" s="20"/>
      <c r="BL234" s="20"/>
      <c r="BM234" s="20"/>
      <c r="BN234" s="20"/>
      <c r="BO234" s="20"/>
      <c r="BP234" s="20"/>
      <c r="BQ234" s="20"/>
      <c r="BR234" s="20"/>
      <c r="BS234" s="20"/>
      <c r="BT234" s="20"/>
      <c r="BU234" s="20"/>
      <c r="BV234" s="20"/>
      <c r="BW234" s="20"/>
      <c r="BX234" s="20"/>
    </row>
    <row r="235" spans="1:76" x14ac:dyDescent="0.25">
      <c r="A235" s="10" t="s">
        <v>407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  <c r="AT235" s="20"/>
      <c r="AU235" s="20"/>
      <c r="AV235" s="20"/>
      <c r="AW235" s="20"/>
      <c r="AX235" s="20"/>
      <c r="AY235" s="20"/>
      <c r="AZ235" s="20"/>
      <c r="BA235" s="20"/>
      <c r="BB235" s="20"/>
      <c r="BC235" s="20"/>
      <c r="BD235" s="20"/>
      <c r="BE235" s="20"/>
      <c r="BF235" s="20"/>
      <c r="BG235" s="20"/>
      <c r="BH235" s="20"/>
      <c r="BI235" s="20"/>
      <c r="BJ235" s="20"/>
      <c r="BK235" s="20"/>
      <c r="BL235" s="20"/>
      <c r="BM235" s="20"/>
      <c r="BN235" s="20"/>
      <c r="BO235" s="20"/>
      <c r="BP235" s="20"/>
      <c r="BQ235" s="20"/>
      <c r="BR235" s="20"/>
      <c r="BS235" s="20"/>
      <c r="BT235" s="20"/>
      <c r="BU235" s="20"/>
      <c r="BV235" s="20"/>
      <c r="BW235" s="20"/>
      <c r="BX235" s="20"/>
    </row>
    <row r="236" spans="1:76" x14ac:dyDescent="0.25">
      <c r="A236" s="4" t="s">
        <v>514</v>
      </c>
      <c r="B236" s="20" t="s">
        <v>515</v>
      </c>
      <c r="C236" s="2">
        <v>11279.1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200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737</v>
      </c>
      <c r="T236" s="2">
        <v>0</v>
      </c>
      <c r="U236" s="2">
        <v>455</v>
      </c>
      <c r="V236" s="2">
        <v>850.2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13521.3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1465.94</v>
      </c>
      <c r="AP236" s="2">
        <v>0</v>
      </c>
      <c r="AQ236" s="2">
        <v>1465.94</v>
      </c>
      <c r="AR236" s="2">
        <v>0</v>
      </c>
      <c r="AS236" s="2">
        <v>0</v>
      </c>
      <c r="AT236" s="2">
        <v>112.8</v>
      </c>
      <c r="AU236" s="2">
        <v>0</v>
      </c>
      <c r="AV236" s="2">
        <v>0</v>
      </c>
      <c r="AW236" s="2">
        <v>1297.0999999999999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0.46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2876.3</v>
      </c>
      <c r="BN236" s="2">
        <v>10645</v>
      </c>
      <c r="BO236" s="2">
        <v>0</v>
      </c>
      <c r="BP236" s="2">
        <v>0</v>
      </c>
      <c r="BQ236" s="2">
        <v>848.64</v>
      </c>
      <c r="BR236" s="2">
        <v>291.38</v>
      </c>
      <c r="BS236" s="2">
        <v>0</v>
      </c>
      <c r="BT236" s="2">
        <v>1562.52</v>
      </c>
      <c r="BU236" s="2">
        <v>0</v>
      </c>
      <c r="BV236" s="2">
        <v>0</v>
      </c>
      <c r="BW236" s="2">
        <v>0</v>
      </c>
      <c r="BX236" s="2">
        <v>1853.9</v>
      </c>
    </row>
    <row r="237" spans="1:76" x14ac:dyDescent="0.25">
      <c r="A237" s="4" t="s">
        <v>408</v>
      </c>
      <c r="B237" s="20" t="s">
        <v>409</v>
      </c>
      <c r="C237" s="2">
        <v>13656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1016</v>
      </c>
      <c r="T237" s="2">
        <v>0</v>
      </c>
      <c r="U237" s="2">
        <v>684</v>
      </c>
      <c r="V237" s="2">
        <v>708.5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16064.5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2009.18</v>
      </c>
      <c r="AP237" s="2">
        <v>0</v>
      </c>
      <c r="AQ237" s="2">
        <v>2009.18</v>
      </c>
      <c r="AR237" s="2">
        <v>0</v>
      </c>
      <c r="AS237" s="2">
        <v>0</v>
      </c>
      <c r="AT237" s="2">
        <v>136.56</v>
      </c>
      <c r="AU237" s="2">
        <v>0</v>
      </c>
      <c r="AV237" s="2">
        <v>0</v>
      </c>
      <c r="AW237" s="2">
        <v>1570.44</v>
      </c>
      <c r="AX237" s="2">
        <v>0</v>
      </c>
      <c r="AY237" s="2">
        <v>6200.36</v>
      </c>
      <c r="AZ237" s="2">
        <v>0</v>
      </c>
      <c r="BA237" s="2">
        <v>0</v>
      </c>
      <c r="BB237" s="2">
        <v>0</v>
      </c>
      <c r="BC237" s="45">
        <v>-0.04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9916.5</v>
      </c>
      <c r="BN237" s="2">
        <v>6148</v>
      </c>
      <c r="BO237" s="2">
        <v>0</v>
      </c>
      <c r="BP237" s="2">
        <v>0</v>
      </c>
      <c r="BQ237" s="2">
        <v>897.28</v>
      </c>
      <c r="BR237" s="2">
        <v>325.5</v>
      </c>
      <c r="BS237" s="2">
        <v>0</v>
      </c>
      <c r="BT237" s="2">
        <v>1694.78</v>
      </c>
      <c r="BU237" s="2">
        <v>0</v>
      </c>
      <c r="BV237" s="2">
        <v>0</v>
      </c>
      <c r="BW237" s="2">
        <v>0</v>
      </c>
      <c r="BX237" s="2">
        <v>2020.28</v>
      </c>
    </row>
    <row r="238" spans="1:76" x14ac:dyDescent="0.25">
      <c r="A238" s="4" t="s">
        <v>410</v>
      </c>
      <c r="B238" s="20" t="s">
        <v>411</v>
      </c>
      <c r="C238" s="2">
        <v>11279.1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400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737</v>
      </c>
      <c r="T238" s="2">
        <v>0</v>
      </c>
      <c r="U238" s="2">
        <v>455</v>
      </c>
      <c r="V238" s="2">
        <v>566.79999999999995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13437.9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1448.14</v>
      </c>
      <c r="AP238" s="2">
        <v>0</v>
      </c>
      <c r="AQ238" s="2">
        <v>1448.14</v>
      </c>
      <c r="AR238" s="2">
        <v>0</v>
      </c>
      <c r="AS238" s="2">
        <v>0</v>
      </c>
      <c r="AT238" s="2">
        <v>112.8</v>
      </c>
      <c r="AU238" s="2">
        <v>0</v>
      </c>
      <c r="AV238" s="2">
        <v>0</v>
      </c>
      <c r="AW238" s="2">
        <v>1297.0999999999999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0.36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2858.4</v>
      </c>
      <c r="BN238" s="2">
        <v>10579.5</v>
      </c>
      <c r="BO238" s="2">
        <v>0</v>
      </c>
      <c r="BP238" s="2">
        <v>0</v>
      </c>
      <c r="BQ238" s="2">
        <v>816.54</v>
      </c>
      <c r="BR238" s="2">
        <v>268.83999999999997</v>
      </c>
      <c r="BS238" s="2">
        <v>0</v>
      </c>
      <c r="BT238" s="2">
        <v>1475.22</v>
      </c>
      <c r="BU238" s="2">
        <v>0</v>
      </c>
      <c r="BV238" s="2">
        <v>0</v>
      </c>
      <c r="BW238" s="2">
        <v>0</v>
      </c>
      <c r="BX238" s="2">
        <v>1744.06</v>
      </c>
    </row>
    <row r="239" spans="1:76" x14ac:dyDescent="0.25">
      <c r="A239" s="4" t="s">
        <v>412</v>
      </c>
      <c r="B239" s="20" t="s">
        <v>413</v>
      </c>
      <c r="C239" s="2">
        <v>13656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1016</v>
      </c>
      <c r="T239" s="2">
        <v>0</v>
      </c>
      <c r="U239" s="2">
        <v>684</v>
      </c>
      <c r="V239" s="2">
        <v>566.79999999999995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15912.05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1976.61</v>
      </c>
      <c r="AP239" s="2">
        <v>0</v>
      </c>
      <c r="AQ239" s="2">
        <v>1976.61</v>
      </c>
      <c r="AR239" s="2">
        <v>0</v>
      </c>
      <c r="AS239" s="2">
        <v>0</v>
      </c>
      <c r="AT239" s="2">
        <v>136.56</v>
      </c>
      <c r="AU239" s="2">
        <v>0</v>
      </c>
      <c r="AV239" s="2">
        <v>0</v>
      </c>
      <c r="AW239" s="2">
        <v>1570.44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45">
        <v>-0.06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3683.55</v>
      </c>
      <c r="BN239" s="2">
        <v>12228.5</v>
      </c>
      <c r="BO239" s="2">
        <v>0</v>
      </c>
      <c r="BP239" s="2">
        <v>0</v>
      </c>
      <c r="BQ239" s="2">
        <v>897.28</v>
      </c>
      <c r="BR239" s="2">
        <v>325.5</v>
      </c>
      <c r="BS239" s="2">
        <v>0</v>
      </c>
      <c r="BT239" s="2">
        <v>1694.78</v>
      </c>
      <c r="BU239" s="2">
        <v>0</v>
      </c>
      <c r="BV239" s="2">
        <v>0</v>
      </c>
      <c r="BW239" s="2">
        <v>0</v>
      </c>
      <c r="BX239" s="2">
        <v>2020.28</v>
      </c>
    </row>
    <row r="240" spans="1:76" x14ac:dyDescent="0.25">
      <c r="A240" s="4" t="s">
        <v>414</v>
      </c>
      <c r="B240" s="20" t="s">
        <v>415</v>
      </c>
      <c r="C240" s="2">
        <v>13656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1016</v>
      </c>
      <c r="T240" s="2">
        <v>0</v>
      </c>
      <c r="U240" s="2">
        <v>684</v>
      </c>
      <c r="V240" s="2">
        <v>283.39999999999998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15639.4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1918.38</v>
      </c>
      <c r="AP240" s="2">
        <v>0</v>
      </c>
      <c r="AQ240" s="2">
        <v>1918.38</v>
      </c>
      <c r="AR240" s="2">
        <v>0</v>
      </c>
      <c r="AS240" s="2">
        <v>0</v>
      </c>
      <c r="AT240" s="2">
        <v>136.56</v>
      </c>
      <c r="AU240" s="2">
        <v>0</v>
      </c>
      <c r="AV240" s="2">
        <v>0</v>
      </c>
      <c r="AW240" s="2">
        <v>1570.44</v>
      </c>
      <c r="AX240" s="2">
        <v>4118</v>
      </c>
      <c r="AY240" s="2">
        <v>0</v>
      </c>
      <c r="AZ240" s="2">
        <v>0</v>
      </c>
      <c r="BA240" s="2">
        <v>0</v>
      </c>
      <c r="BB240" s="2">
        <v>0</v>
      </c>
      <c r="BC240" s="2">
        <v>0.02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7743.4</v>
      </c>
      <c r="BN240" s="2">
        <v>7896</v>
      </c>
      <c r="BO240" s="2">
        <v>0</v>
      </c>
      <c r="BP240" s="2">
        <v>0</v>
      </c>
      <c r="BQ240" s="2">
        <v>978.1</v>
      </c>
      <c r="BR240" s="2">
        <v>382.22</v>
      </c>
      <c r="BS240" s="2">
        <v>0</v>
      </c>
      <c r="BT240" s="2">
        <v>1914.52</v>
      </c>
      <c r="BU240" s="2">
        <v>0</v>
      </c>
      <c r="BV240" s="2">
        <v>0</v>
      </c>
      <c r="BW240" s="2">
        <v>0</v>
      </c>
      <c r="BX240" s="2">
        <v>2296.7399999999998</v>
      </c>
    </row>
    <row r="241" spans="1:76" x14ac:dyDescent="0.25">
      <c r="A241" s="4" t="s">
        <v>416</v>
      </c>
      <c r="B241" s="20" t="s">
        <v>417</v>
      </c>
      <c r="C241" s="2">
        <v>14605.2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200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1046</v>
      </c>
      <c r="T241" s="2">
        <v>0</v>
      </c>
      <c r="U241" s="2">
        <v>886</v>
      </c>
      <c r="V241" s="2">
        <v>283.39999999999998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17020.599999999999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2213.4</v>
      </c>
      <c r="AP241" s="2">
        <v>0</v>
      </c>
      <c r="AQ241" s="2">
        <v>2213.4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1679.6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0.1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3893.1</v>
      </c>
      <c r="BN241" s="2">
        <v>13127.5</v>
      </c>
      <c r="BO241" s="2">
        <v>0</v>
      </c>
      <c r="BP241" s="2">
        <v>0</v>
      </c>
      <c r="BQ241" s="2">
        <v>929.5</v>
      </c>
      <c r="BR241" s="2">
        <v>348.12</v>
      </c>
      <c r="BS241" s="2">
        <v>0</v>
      </c>
      <c r="BT241" s="2">
        <v>1782.38</v>
      </c>
      <c r="BU241" s="2">
        <v>0</v>
      </c>
      <c r="BV241" s="2">
        <v>0</v>
      </c>
      <c r="BW241" s="2">
        <v>0</v>
      </c>
      <c r="BX241" s="2">
        <v>2130.5</v>
      </c>
    </row>
    <row r="242" spans="1:76" x14ac:dyDescent="0.25">
      <c r="A242" s="4" t="s">
        <v>418</v>
      </c>
      <c r="B242" s="20" t="s">
        <v>419</v>
      </c>
      <c r="C242" s="2">
        <v>13656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1016</v>
      </c>
      <c r="T242" s="2">
        <v>0</v>
      </c>
      <c r="U242" s="2">
        <v>684</v>
      </c>
      <c r="V242" s="2">
        <v>283.39999999999998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15639.4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1918.38</v>
      </c>
      <c r="AP242" s="2">
        <v>0</v>
      </c>
      <c r="AQ242" s="2">
        <v>1918.38</v>
      </c>
      <c r="AR242" s="2">
        <v>0</v>
      </c>
      <c r="AS242" s="2">
        <v>0</v>
      </c>
      <c r="AT242" s="2">
        <v>136.56</v>
      </c>
      <c r="AU242" s="2">
        <v>0</v>
      </c>
      <c r="AV242" s="2">
        <v>0</v>
      </c>
      <c r="AW242" s="2">
        <v>1570.44</v>
      </c>
      <c r="AX242" s="2">
        <v>3678</v>
      </c>
      <c r="AY242" s="2">
        <v>0</v>
      </c>
      <c r="AZ242" s="2">
        <v>0</v>
      </c>
      <c r="BA242" s="2">
        <v>0</v>
      </c>
      <c r="BB242" s="2">
        <v>0</v>
      </c>
      <c r="BC242" s="2">
        <v>0.02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7303.4</v>
      </c>
      <c r="BN242" s="2">
        <v>8336</v>
      </c>
      <c r="BO242" s="2">
        <v>0</v>
      </c>
      <c r="BP242" s="2">
        <v>0</v>
      </c>
      <c r="BQ242" s="2">
        <v>983.62</v>
      </c>
      <c r="BR242" s="2">
        <v>386.08</v>
      </c>
      <c r="BS242" s="2">
        <v>0</v>
      </c>
      <c r="BT242" s="2">
        <v>1929.52</v>
      </c>
      <c r="BU242" s="2">
        <v>0</v>
      </c>
      <c r="BV242" s="2">
        <v>0</v>
      </c>
      <c r="BW242" s="2">
        <v>0</v>
      </c>
      <c r="BX242" s="2">
        <v>2315.6</v>
      </c>
    </row>
    <row r="243" spans="1:76" x14ac:dyDescent="0.25">
      <c r="A243" s="4" t="s">
        <v>420</v>
      </c>
      <c r="B243" s="20" t="s">
        <v>421</v>
      </c>
      <c r="C243" s="2">
        <v>13656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1016</v>
      </c>
      <c r="T243" s="2">
        <v>0</v>
      </c>
      <c r="U243" s="2">
        <v>684</v>
      </c>
      <c r="V243" s="2">
        <v>283.39999999999998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15639.4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1918.38</v>
      </c>
      <c r="AP243" s="2">
        <v>0</v>
      </c>
      <c r="AQ243" s="2">
        <v>1918.38</v>
      </c>
      <c r="AR243" s="2">
        <v>0</v>
      </c>
      <c r="AS243" s="2">
        <v>0</v>
      </c>
      <c r="AT243" s="2">
        <v>136.56</v>
      </c>
      <c r="AU243" s="2">
        <v>0</v>
      </c>
      <c r="AV243" s="2">
        <v>0</v>
      </c>
      <c r="AW243" s="2">
        <v>1570.44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0.02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3625.4</v>
      </c>
      <c r="BN243" s="2">
        <v>12014</v>
      </c>
      <c r="BO243" s="2">
        <v>0</v>
      </c>
      <c r="BP243" s="2">
        <v>0</v>
      </c>
      <c r="BQ243" s="2">
        <v>897.28</v>
      </c>
      <c r="BR243" s="2">
        <v>325.5</v>
      </c>
      <c r="BS243" s="2">
        <v>0</v>
      </c>
      <c r="BT243" s="2">
        <v>1694.78</v>
      </c>
      <c r="BU243" s="2">
        <v>0</v>
      </c>
      <c r="BV243" s="2">
        <v>0</v>
      </c>
      <c r="BW243" s="2">
        <v>0</v>
      </c>
      <c r="BX243" s="2">
        <v>2020.28</v>
      </c>
    </row>
    <row r="244" spans="1:76" x14ac:dyDescent="0.25">
      <c r="A244" s="4" t="s">
        <v>422</v>
      </c>
      <c r="B244" s="20" t="s">
        <v>423</v>
      </c>
      <c r="C244" s="2">
        <v>13616.8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1016</v>
      </c>
      <c r="T244" s="2">
        <v>0</v>
      </c>
      <c r="U244" s="2">
        <v>684</v>
      </c>
      <c r="V244" s="2">
        <v>283.39999999999998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15600.2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1910</v>
      </c>
      <c r="AP244" s="2">
        <v>0</v>
      </c>
      <c r="AQ244" s="2">
        <v>1910</v>
      </c>
      <c r="AR244" s="2">
        <v>0</v>
      </c>
      <c r="AS244" s="2">
        <v>0</v>
      </c>
      <c r="AT244" s="2">
        <v>136.56</v>
      </c>
      <c r="AU244" s="2">
        <v>0</v>
      </c>
      <c r="AV244" s="2">
        <v>0</v>
      </c>
      <c r="AW244" s="2">
        <v>1570.44</v>
      </c>
      <c r="AX244" s="2">
        <v>5080</v>
      </c>
      <c r="AY244" s="2">
        <v>0</v>
      </c>
      <c r="AZ244" s="2">
        <v>0</v>
      </c>
      <c r="BA244" s="2">
        <v>0</v>
      </c>
      <c r="BB244" s="2">
        <v>0</v>
      </c>
      <c r="BC244" s="45">
        <v>-0.34</v>
      </c>
      <c r="BD244" s="2">
        <v>0</v>
      </c>
      <c r="BE244" s="2">
        <v>0</v>
      </c>
      <c r="BF244" s="2">
        <v>0</v>
      </c>
      <c r="BG244" s="2">
        <v>0</v>
      </c>
      <c r="BH244" s="2">
        <v>2057.54</v>
      </c>
      <c r="BI244" s="2">
        <v>0</v>
      </c>
      <c r="BJ244" s="2">
        <v>0</v>
      </c>
      <c r="BK244" s="2">
        <v>0</v>
      </c>
      <c r="BL244" s="2">
        <v>0</v>
      </c>
      <c r="BM244" s="2">
        <v>10754.2</v>
      </c>
      <c r="BN244" s="2">
        <v>4846</v>
      </c>
      <c r="BO244" s="2">
        <v>0</v>
      </c>
      <c r="BP244" s="2">
        <v>0</v>
      </c>
      <c r="BQ244" s="2">
        <v>897.28</v>
      </c>
      <c r="BR244" s="2">
        <v>325.5</v>
      </c>
      <c r="BS244" s="2">
        <v>0</v>
      </c>
      <c r="BT244" s="2">
        <v>1694.78</v>
      </c>
      <c r="BU244" s="2">
        <v>0</v>
      </c>
      <c r="BV244" s="2">
        <v>0</v>
      </c>
      <c r="BW244" s="2">
        <v>0</v>
      </c>
      <c r="BX244" s="2">
        <v>2020.28</v>
      </c>
    </row>
    <row r="245" spans="1:76" x14ac:dyDescent="0.25">
      <c r="A245" s="4" t="s">
        <v>424</v>
      </c>
      <c r="B245" s="20" t="s">
        <v>425</v>
      </c>
      <c r="C245" s="2">
        <v>11103.9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784</v>
      </c>
      <c r="T245" s="2">
        <v>0</v>
      </c>
      <c r="U245" s="2">
        <v>499</v>
      </c>
      <c r="V245" s="2">
        <v>283.39999999999998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12670.3</v>
      </c>
      <c r="AH245" s="2">
        <v>0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1302.58</v>
      </c>
      <c r="AP245" s="2">
        <v>0</v>
      </c>
      <c r="AQ245" s="2">
        <v>1302.58</v>
      </c>
      <c r="AR245" s="2">
        <v>0</v>
      </c>
      <c r="AS245" s="2">
        <v>0</v>
      </c>
      <c r="AT245" s="2">
        <v>0</v>
      </c>
      <c r="AU245" s="2">
        <v>0</v>
      </c>
      <c r="AV245" s="2">
        <v>0</v>
      </c>
      <c r="AW245" s="2">
        <v>1276.94</v>
      </c>
      <c r="AX245" s="2">
        <v>5210.79</v>
      </c>
      <c r="AY245" s="2">
        <v>0</v>
      </c>
      <c r="AZ245" s="2">
        <v>0</v>
      </c>
      <c r="BA245" s="2">
        <v>0</v>
      </c>
      <c r="BB245" s="2">
        <v>0</v>
      </c>
      <c r="BC245" s="45">
        <v>-0.01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  <c r="BJ245" s="2">
        <v>0</v>
      </c>
      <c r="BK245" s="2">
        <v>0</v>
      </c>
      <c r="BL245" s="2">
        <v>0</v>
      </c>
      <c r="BM245" s="2">
        <v>7790.3</v>
      </c>
      <c r="BN245" s="2">
        <v>4880</v>
      </c>
      <c r="BO245" s="2">
        <v>0</v>
      </c>
      <c r="BP245" s="2">
        <v>0</v>
      </c>
      <c r="BQ245" s="2">
        <v>888.72</v>
      </c>
      <c r="BR245" s="2">
        <v>319.5</v>
      </c>
      <c r="BS245" s="2">
        <v>0</v>
      </c>
      <c r="BT245" s="2">
        <v>1671.48</v>
      </c>
      <c r="BU245" s="2">
        <v>0</v>
      </c>
      <c r="BV245" s="2">
        <v>0</v>
      </c>
      <c r="BW245" s="2">
        <v>0</v>
      </c>
      <c r="BX245" s="2">
        <v>1990.98</v>
      </c>
    </row>
    <row r="246" spans="1:76" x14ac:dyDescent="0.25">
      <c r="A246" s="4" t="s">
        <v>426</v>
      </c>
      <c r="B246" s="20" t="s">
        <v>427</v>
      </c>
      <c r="C246" s="2">
        <v>13656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1016</v>
      </c>
      <c r="T246" s="2">
        <v>0</v>
      </c>
      <c r="U246" s="2">
        <v>684</v>
      </c>
      <c r="V246" s="2">
        <v>283.39999999999998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15639.4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1918.38</v>
      </c>
      <c r="AP246" s="2">
        <v>0</v>
      </c>
      <c r="AQ246" s="2">
        <v>1918.38</v>
      </c>
      <c r="AR246" s="2">
        <v>0</v>
      </c>
      <c r="AS246" s="2">
        <v>0</v>
      </c>
      <c r="AT246" s="2">
        <v>136.56</v>
      </c>
      <c r="AU246" s="2">
        <v>0</v>
      </c>
      <c r="AV246" s="2">
        <v>0</v>
      </c>
      <c r="AW246" s="2">
        <v>1570.44</v>
      </c>
      <c r="AX246" s="2">
        <v>4966</v>
      </c>
      <c r="AY246" s="2">
        <v>0</v>
      </c>
      <c r="AZ246" s="2">
        <v>0</v>
      </c>
      <c r="BA246" s="2">
        <v>0</v>
      </c>
      <c r="BB246" s="2">
        <v>0</v>
      </c>
      <c r="BC246" s="2">
        <v>0.02</v>
      </c>
      <c r="BD246" s="2">
        <v>0</v>
      </c>
      <c r="BE246" s="2">
        <v>0</v>
      </c>
      <c r="BF246" s="2">
        <v>0</v>
      </c>
      <c r="BG246" s="2">
        <v>0</v>
      </c>
      <c r="BH246" s="2">
        <v>0</v>
      </c>
      <c r="BI246" s="2">
        <v>0</v>
      </c>
      <c r="BJ246" s="2">
        <v>0</v>
      </c>
      <c r="BK246" s="2">
        <v>0</v>
      </c>
      <c r="BL246" s="2">
        <v>0</v>
      </c>
      <c r="BM246" s="2">
        <v>8591.4</v>
      </c>
      <c r="BN246" s="2">
        <v>7048</v>
      </c>
      <c r="BO246" s="2">
        <v>0</v>
      </c>
      <c r="BP246" s="2">
        <v>0</v>
      </c>
      <c r="BQ246" s="2">
        <v>897.28</v>
      </c>
      <c r="BR246" s="2">
        <v>325.5</v>
      </c>
      <c r="BS246" s="2">
        <v>0</v>
      </c>
      <c r="BT246" s="2">
        <v>1694.78</v>
      </c>
      <c r="BU246" s="2">
        <v>0</v>
      </c>
      <c r="BV246" s="2">
        <v>0</v>
      </c>
      <c r="BW246" s="2">
        <v>0</v>
      </c>
      <c r="BX246" s="2">
        <v>2020.28</v>
      </c>
    </row>
    <row r="247" spans="1:76" x14ac:dyDescent="0.25">
      <c r="A247" s="4" t="s">
        <v>428</v>
      </c>
      <c r="B247" s="20" t="s">
        <v>429</v>
      </c>
      <c r="C247" s="2">
        <v>13656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1016</v>
      </c>
      <c r="T247" s="2">
        <v>0</v>
      </c>
      <c r="U247" s="2">
        <v>684</v>
      </c>
      <c r="V247" s="2">
        <v>283.39999999999998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15639.4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1918.38</v>
      </c>
      <c r="AP247" s="2">
        <v>0</v>
      </c>
      <c r="AQ247" s="2">
        <v>1918.38</v>
      </c>
      <c r="AR247" s="2">
        <v>0</v>
      </c>
      <c r="AS247" s="2">
        <v>0</v>
      </c>
      <c r="AT247" s="2">
        <v>136.56</v>
      </c>
      <c r="AU247" s="2">
        <v>0</v>
      </c>
      <c r="AV247" s="2">
        <v>0</v>
      </c>
      <c r="AW247" s="2">
        <v>1570.44</v>
      </c>
      <c r="AX247" s="2">
        <v>5788</v>
      </c>
      <c r="AY247" s="2">
        <v>0</v>
      </c>
      <c r="AZ247" s="2">
        <v>0</v>
      </c>
      <c r="BA247" s="2">
        <v>0</v>
      </c>
      <c r="BB247" s="2">
        <v>0</v>
      </c>
      <c r="BC247" s="2">
        <v>0.02</v>
      </c>
      <c r="BD247" s="2">
        <v>0</v>
      </c>
      <c r="BE247" s="2">
        <v>0</v>
      </c>
      <c r="BF247" s="2">
        <v>0</v>
      </c>
      <c r="BG247" s="2">
        <v>0</v>
      </c>
      <c r="BH247" s="2">
        <v>0</v>
      </c>
      <c r="BI247" s="2">
        <v>0</v>
      </c>
      <c r="BJ247" s="2">
        <v>0</v>
      </c>
      <c r="BK247" s="2">
        <v>0</v>
      </c>
      <c r="BL247" s="2">
        <v>0</v>
      </c>
      <c r="BM247" s="2">
        <v>9413.4</v>
      </c>
      <c r="BN247" s="2">
        <v>6226</v>
      </c>
      <c r="BO247" s="2">
        <v>0</v>
      </c>
      <c r="BP247" s="2">
        <v>0</v>
      </c>
      <c r="BQ247" s="2">
        <v>897.28</v>
      </c>
      <c r="BR247" s="2">
        <v>325.5</v>
      </c>
      <c r="BS247" s="2">
        <v>0</v>
      </c>
      <c r="BT247" s="2">
        <v>1694.78</v>
      </c>
      <c r="BU247" s="2">
        <v>0</v>
      </c>
      <c r="BV247" s="2">
        <v>0</v>
      </c>
      <c r="BW247" s="2">
        <v>0</v>
      </c>
      <c r="BX247" s="2">
        <v>2020.28</v>
      </c>
    </row>
    <row r="248" spans="1:76" x14ac:dyDescent="0.25">
      <c r="A248" s="4" t="s">
        <v>430</v>
      </c>
      <c r="B248" s="20" t="s">
        <v>431</v>
      </c>
      <c r="C248" s="2">
        <v>13656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1016</v>
      </c>
      <c r="T248" s="2">
        <v>0</v>
      </c>
      <c r="U248" s="2">
        <v>684</v>
      </c>
      <c r="V248" s="2">
        <v>283.39999999999998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15639.4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1918.38</v>
      </c>
      <c r="AP248" s="2">
        <v>0</v>
      </c>
      <c r="AQ248" s="2">
        <v>1918.38</v>
      </c>
      <c r="AR248" s="2">
        <v>0</v>
      </c>
      <c r="AS248" s="2">
        <v>0</v>
      </c>
      <c r="AT248" s="2">
        <v>136.56</v>
      </c>
      <c r="AU248" s="2">
        <v>0</v>
      </c>
      <c r="AV248" s="2">
        <v>0</v>
      </c>
      <c r="AW248" s="2">
        <v>1570.44</v>
      </c>
      <c r="AX248" s="2">
        <v>5854</v>
      </c>
      <c r="AY248" s="2">
        <v>0</v>
      </c>
      <c r="AZ248" s="2">
        <v>0</v>
      </c>
      <c r="BA248" s="2">
        <v>0</v>
      </c>
      <c r="BB248" s="2">
        <v>0</v>
      </c>
      <c r="BC248" s="2">
        <v>0.02</v>
      </c>
      <c r="BD248" s="2">
        <v>0</v>
      </c>
      <c r="BE248" s="2">
        <v>0</v>
      </c>
      <c r="BF248" s="2">
        <v>0</v>
      </c>
      <c r="BG248" s="2">
        <v>0</v>
      </c>
      <c r="BH248" s="2">
        <v>0</v>
      </c>
      <c r="BI248" s="2">
        <v>0</v>
      </c>
      <c r="BJ248" s="2">
        <v>0</v>
      </c>
      <c r="BK248" s="2">
        <v>0</v>
      </c>
      <c r="BL248" s="2">
        <v>0</v>
      </c>
      <c r="BM248" s="2">
        <v>9479.4</v>
      </c>
      <c r="BN248" s="2">
        <v>6160</v>
      </c>
      <c r="BO248" s="2">
        <v>0</v>
      </c>
      <c r="BP248" s="2">
        <v>0</v>
      </c>
      <c r="BQ248" s="2">
        <v>975.66</v>
      </c>
      <c r="BR248" s="2">
        <v>380.52</v>
      </c>
      <c r="BS248" s="2">
        <v>0</v>
      </c>
      <c r="BT248" s="2">
        <v>1907.9</v>
      </c>
      <c r="BU248" s="2">
        <v>0</v>
      </c>
      <c r="BV248" s="2">
        <v>0</v>
      </c>
      <c r="BW248" s="2">
        <v>0</v>
      </c>
      <c r="BX248" s="2">
        <v>2288.42</v>
      </c>
    </row>
    <row r="249" spans="1:76" x14ac:dyDescent="0.25">
      <c r="A249" s="4" t="s">
        <v>432</v>
      </c>
      <c r="B249" s="20" t="s">
        <v>433</v>
      </c>
      <c r="C249" s="2">
        <v>14286.9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400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788</v>
      </c>
      <c r="T249" s="2">
        <v>0</v>
      </c>
      <c r="U249" s="2">
        <v>468</v>
      </c>
      <c r="V249" s="2">
        <v>283.39999999999998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16226.3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2043.74</v>
      </c>
      <c r="AP249" s="2">
        <v>0</v>
      </c>
      <c r="AQ249" s="2">
        <v>2043.74</v>
      </c>
      <c r="AR249" s="2">
        <v>0</v>
      </c>
      <c r="AS249" s="2">
        <v>0</v>
      </c>
      <c r="AT249" s="2">
        <v>0</v>
      </c>
      <c r="AU249" s="2">
        <v>0</v>
      </c>
      <c r="AV249" s="2">
        <v>0</v>
      </c>
      <c r="AW249" s="2">
        <v>1643</v>
      </c>
      <c r="AX249" s="2">
        <v>791.72</v>
      </c>
      <c r="AY249" s="2">
        <v>0</v>
      </c>
      <c r="AZ249" s="2">
        <v>0</v>
      </c>
      <c r="BA249" s="2">
        <v>0</v>
      </c>
      <c r="BB249" s="2">
        <v>0</v>
      </c>
      <c r="BC249" s="2">
        <v>0.12</v>
      </c>
      <c r="BD249" s="2">
        <v>0</v>
      </c>
      <c r="BE249" s="2">
        <v>0</v>
      </c>
      <c r="BF249" s="2">
        <v>0</v>
      </c>
      <c r="BG249" s="2">
        <v>0</v>
      </c>
      <c r="BH249" s="2">
        <v>1529.72</v>
      </c>
      <c r="BI249" s="2">
        <v>0</v>
      </c>
      <c r="BJ249" s="2">
        <v>0</v>
      </c>
      <c r="BK249" s="2">
        <v>0</v>
      </c>
      <c r="BL249" s="2">
        <v>0</v>
      </c>
      <c r="BM249" s="2">
        <v>6008.3</v>
      </c>
      <c r="BN249" s="2">
        <v>10218</v>
      </c>
      <c r="BO249" s="2">
        <v>0</v>
      </c>
      <c r="BP249" s="2">
        <v>0</v>
      </c>
      <c r="BQ249" s="2">
        <v>918.7</v>
      </c>
      <c r="BR249" s="2">
        <v>340.54</v>
      </c>
      <c r="BS249" s="2">
        <v>0</v>
      </c>
      <c r="BT249" s="2">
        <v>1753.04</v>
      </c>
      <c r="BU249" s="2">
        <v>0</v>
      </c>
      <c r="BV249" s="2">
        <v>0</v>
      </c>
      <c r="BW249" s="2">
        <v>0</v>
      </c>
      <c r="BX249" s="2">
        <v>2093.58</v>
      </c>
    </row>
    <row r="250" spans="1:76" x14ac:dyDescent="0.25">
      <c r="A250" s="4" t="s">
        <v>21</v>
      </c>
      <c r="B250" s="20" t="s">
        <v>22</v>
      </c>
      <c r="C250" s="2">
        <v>13656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1016</v>
      </c>
      <c r="T250" s="2">
        <v>0</v>
      </c>
      <c r="U250" s="2">
        <v>684</v>
      </c>
      <c r="V250" s="2">
        <v>283.39999999999998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15639.4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1918.38</v>
      </c>
      <c r="AP250" s="2">
        <v>0</v>
      </c>
      <c r="AQ250" s="2">
        <v>1918.38</v>
      </c>
      <c r="AR250" s="2">
        <v>0</v>
      </c>
      <c r="AS250" s="2">
        <v>0</v>
      </c>
      <c r="AT250" s="2">
        <v>136.56</v>
      </c>
      <c r="AU250" s="2">
        <v>0</v>
      </c>
      <c r="AV250" s="2">
        <v>0</v>
      </c>
      <c r="AW250" s="2">
        <v>1570.44</v>
      </c>
      <c r="AX250" s="2">
        <v>4642</v>
      </c>
      <c r="AY250" s="2">
        <v>0</v>
      </c>
      <c r="AZ250" s="2">
        <v>0</v>
      </c>
      <c r="BA250" s="2">
        <v>0</v>
      </c>
      <c r="BB250" s="2">
        <v>0</v>
      </c>
      <c r="BC250" s="2">
        <v>0.02</v>
      </c>
      <c r="BD250" s="2">
        <v>0</v>
      </c>
      <c r="BE250" s="2">
        <v>0</v>
      </c>
      <c r="BF250" s="2">
        <v>0</v>
      </c>
      <c r="BG250" s="2">
        <v>0</v>
      </c>
      <c r="BH250" s="2">
        <v>0</v>
      </c>
      <c r="BI250" s="2">
        <v>0</v>
      </c>
      <c r="BJ250" s="2">
        <v>0</v>
      </c>
      <c r="BK250" s="2">
        <v>0</v>
      </c>
      <c r="BL250" s="2">
        <v>0</v>
      </c>
      <c r="BM250" s="2">
        <v>8267.4</v>
      </c>
      <c r="BN250" s="2">
        <v>7372</v>
      </c>
      <c r="BO250" s="2">
        <v>0</v>
      </c>
      <c r="BP250" s="2">
        <v>0</v>
      </c>
      <c r="BQ250" s="2">
        <v>973.08</v>
      </c>
      <c r="BR250" s="2">
        <v>378.7</v>
      </c>
      <c r="BS250" s="2">
        <v>0</v>
      </c>
      <c r="BT250" s="2">
        <v>1900.88</v>
      </c>
      <c r="BU250" s="2">
        <v>0</v>
      </c>
      <c r="BV250" s="2">
        <v>0</v>
      </c>
      <c r="BW250" s="2">
        <v>0</v>
      </c>
      <c r="BX250" s="2">
        <v>2279.58</v>
      </c>
    </row>
    <row r="251" spans="1:76" x14ac:dyDescent="0.25">
      <c r="A251" s="4" t="s">
        <v>434</v>
      </c>
      <c r="B251" s="20" t="s">
        <v>435</v>
      </c>
      <c r="C251" s="2">
        <v>13656</v>
      </c>
      <c r="D251" s="2">
        <v>0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1016</v>
      </c>
      <c r="T251" s="2">
        <v>0</v>
      </c>
      <c r="U251" s="2">
        <v>684</v>
      </c>
      <c r="V251" s="2">
        <v>283.39999999999998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2">
        <v>15639.4</v>
      </c>
      <c r="AH251" s="2">
        <v>0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1918.38</v>
      </c>
      <c r="AP251" s="2">
        <v>0</v>
      </c>
      <c r="AQ251" s="2">
        <v>1918.38</v>
      </c>
      <c r="AR251" s="2">
        <v>0</v>
      </c>
      <c r="AS251" s="2">
        <v>0</v>
      </c>
      <c r="AT251" s="2">
        <v>136.56</v>
      </c>
      <c r="AU251" s="2">
        <v>0</v>
      </c>
      <c r="AV251" s="2">
        <v>0</v>
      </c>
      <c r="AW251" s="2">
        <v>1570.44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0.02</v>
      </c>
      <c r="BD251" s="2">
        <v>0</v>
      </c>
      <c r="BE251" s="2">
        <v>0</v>
      </c>
      <c r="BF251" s="2">
        <v>0</v>
      </c>
      <c r="BG251" s="2">
        <v>0</v>
      </c>
      <c r="BH251" s="2">
        <v>0</v>
      </c>
      <c r="BI251" s="2">
        <v>0</v>
      </c>
      <c r="BJ251" s="2">
        <v>0</v>
      </c>
      <c r="BK251" s="2">
        <v>0</v>
      </c>
      <c r="BL251" s="2">
        <v>0</v>
      </c>
      <c r="BM251" s="2">
        <v>3625.4</v>
      </c>
      <c r="BN251" s="2">
        <v>12014</v>
      </c>
      <c r="BO251" s="2">
        <v>0</v>
      </c>
      <c r="BP251" s="2">
        <v>0</v>
      </c>
      <c r="BQ251" s="2">
        <v>897.28</v>
      </c>
      <c r="BR251" s="2">
        <v>325.5</v>
      </c>
      <c r="BS251" s="2">
        <v>0</v>
      </c>
      <c r="BT251" s="2">
        <v>1694.78</v>
      </c>
      <c r="BU251" s="2">
        <v>0</v>
      </c>
      <c r="BV251" s="2">
        <v>0</v>
      </c>
      <c r="BW251" s="2">
        <v>0</v>
      </c>
      <c r="BX251" s="2">
        <v>2020.28</v>
      </c>
    </row>
    <row r="252" spans="1:76" x14ac:dyDescent="0.25">
      <c r="A252" s="4" t="s">
        <v>436</v>
      </c>
      <c r="B252" s="20" t="s">
        <v>437</v>
      </c>
      <c r="C252" s="2">
        <v>13656</v>
      </c>
      <c r="D252" s="2">
        <v>0</v>
      </c>
      <c r="E252" s="2">
        <v>1082.3599999999999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1016</v>
      </c>
      <c r="T252" s="2">
        <v>0</v>
      </c>
      <c r="U252" s="2">
        <v>684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16438.36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2016.79</v>
      </c>
      <c r="AP252" s="2">
        <v>0</v>
      </c>
      <c r="AQ252" s="2">
        <v>2016.79</v>
      </c>
      <c r="AR252" s="2">
        <v>0</v>
      </c>
      <c r="AS252" s="2">
        <v>0</v>
      </c>
      <c r="AT252" s="2">
        <v>136.56</v>
      </c>
      <c r="AU252" s="2">
        <v>0</v>
      </c>
      <c r="AV252" s="2">
        <v>0</v>
      </c>
      <c r="AW252" s="2">
        <v>1570.44</v>
      </c>
      <c r="AX252" s="2">
        <v>6828</v>
      </c>
      <c r="AY252" s="2">
        <v>0</v>
      </c>
      <c r="AZ252" s="2">
        <v>0</v>
      </c>
      <c r="BA252" s="2">
        <v>0</v>
      </c>
      <c r="BB252" s="2">
        <v>0</v>
      </c>
      <c r="BC252" s="2">
        <v>7.0000000000000007E-2</v>
      </c>
      <c r="BD252" s="2">
        <v>0</v>
      </c>
      <c r="BE252" s="2">
        <v>0</v>
      </c>
      <c r="BF252" s="2">
        <v>0</v>
      </c>
      <c r="BG252" s="2">
        <v>0</v>
      </c>
      <c r="BH252" s="2">
        <v>1078.5</v>
      </c>
      <c r="BI252" s="2">
        <v>0</v>
      </c>
      <c r="BJ252" s="2">
        <v>0</v>
      </c>
      <c r="BK252" s="2">
        <v>0</v>
      </c>
      <c r="BL252" s="2">
        <v>0</v>
      </c>
      <c r="BM252" s="2">
        <v>11630.36</v>
      </c>
      <c r="BN252" s="2">
        <v>4808</v>
      </c>
      <c r="BO252" s="2">
        <v>0</v>
      </c>
      <c r="BP252" s="2">
        <v>0</v>
      </c>
      <c r="BQ252" s="2">
        <v>971.18</v>
      </c>
      <c r="BR252" s="2">
        <v>377.36</v>
      </c>
      <c r="BS252" s="2">
        <v>0</v>
      </c>
      <c r="BT252" s="2">
        <v>1895.72</v>
      </c>
      <c r="BU252" s="2">
        <v>0</v>
      </c>
      <c r="BV252" s="2">
        <v>0</v>
      </c>
      <c r="BW252" s="2">
        <v>0</v>
      </c>
      <c r="BX252" s="2">
        <v>2273.08</v>
      </c>
    </row>
    <row r="253" spans="1:76" x14ac:dyDescent="0.25">
      <c r="A253" s="4" t="s">
        <v>440</v>
      </c>
      <c r="B253" s="20" t="s">
        <v>441</v>
      </c>
      <c r="C253" s="2">
        <v>13656</v>
      </c>
      <c r="D253" s="2">
        <v>0</v>
      </c>
      <c r="E253" s="2">
        <v>135.30000000000001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1016</v>
      </c>
      <c r="T253" s="2">
        <v>0</v>
      </c>
      <c r="U253" s="2">
        <v>684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15484.35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1870.8</v>
      </c>
      <c r="AP253" s="2">
        <v>0</v>
      </c>
      <c r="AQ253" s="2">
        <v>1870.8</v>
      </c>
      <c r="AR253" s="2">
        <v>0</v>
      </c>
      <c r="AS253" s="2">
        <v>0</v>
      </c>
      <c r="AT253" s="2">
        <v>136.56</v>
      </c>
      <c r="AU253" s="2">
        <v>0</v>
      </c>
      <c r="AV253" s="2">
        <v>0</v>
      </c>
      <c r="AW253" s="2">
        <v>1570.44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0.05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2">
        <v>0</v>
      </c>
      <c r="BJ253" s="2">
        <v>0</v>
      </c>
      <c r="BK253" s="2">
        <v>0</v>
      </c>
      <c r="BL253" s="2">
        <v>0</v>
      </c>
      <c r="BM253" s="2">
        <v>3577.85</v>
      </c>
      <c r="BN253" s="2">
        <v>11906.5</v>
      </c>
      <c r="BO253" s="2">
        <v>0</v>
      </c>
      <c r="BP253" s="2">
        <v>0</v>
      </c>
      <c r="BQ253" s="2">
        <v>897.28</v>
      </c>
      <c r="BR253" s="2">
        <v>325.5</v>
      </c>
      <c r="BS253" s="2">
        <v>0</v>
      </c>
      <c r="BT253" s="2">
        <v>1694.78</v>
      </c>
      <c r="BU253" s="2">
        <v>0</v>
      </c>
      <c r="BV253" s="2">
        <v>0</v>
      </c>
      <c r="BW253" s="2">
        <v>0</v>
      </c>
      <c r="BX253" s="2">
        <v>2020.28</v>
      </c>
    </row>
    <row r="254" spans="1:76" x14ac:dyDescent="0.25">
      <c r="A254" s="4" t="s">
        <v>442</v>
      </c>
      <c r="B254" s="20" t="s">
        <v>443</v>
      </c>
      <c r="C254" s="2">
        <v>13656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1016</v>
      </c>
      <c r="T254" s="2">
        <v>0</v>
      </c>
      <c r="U254" s="2">
        <v>684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15356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1857.84</v>
      </c>
      <c r="AP254" s="2">
        <v>0</v>
      </c>
      <c r="AQ254" s="2">
        <v>1857.84</v>
      </c>
      <c r="AR254" s="2">
        <v>0</v>
      </c>
      <c r="AS254" s="2">
        <v>0</v>
      </c>
      <c r="AT254" s="2">
        <v>136.56</v>
      </c>
      <c r="AU254" s="2">
        <v>0</v>
      </c>
      <c r="AV254" s="2">
        <v>0</v>
      </c>
      <c r="AW254" s="2">
        <v>1570.44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0.16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v>0</v>
      </c>
      <c r="BK254" s="2">
        <v>0</v>
      </c>
      <c r="BL254" s="2">
        <v>0</v>
      </c>
      <c r="BM254" s="2">
        <v>3565</v>
      </c>
      <c r="BN254" s="2">
        <v>11791</v>
      </c>
      <c r="BO254" s="2">
        <v>0</v>
      </c>
      <c r="BP254" s="2">
        <v>0</v>
      </c>
      <c r="BQ254" s="2">
        <v>971.18</v>
      </c>
      <c r="BR254" s="2">
        <v>377.36</v>
      </c>
      <c r="BS254" s="2">
        <v>0</v>
      </c>
      <c r="BT254" s="2">
        <v>1895.72</v>
      </c>
      <c r="BU254" s="2">
        <v>0</v>
      </c>
      <c r="BV254" s="2">
        <v>0</v>
      </c>
      <c r="BW254" s="2">
        <v>0</v>
      </c>
      <c r="BX254" s="2">
        <v>2273.08</v>
      </c>
    </row>
    <row r="255" spans="1:76" x14ac:dyDescent="0.25">
      <c r="A255" s="4" t="s">
        <v>444</v>
      </c>
      <c r="B255" s="20" t="s">
        <v>445</v>
      </c>
      <c r="C255" s="2">
        <v>13656</v>
      </c>
      <c r="D255" s="2">
        <v>0</v>
      </c>
      <c r="E255" s="2">
        <v>135.30000000000001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1016</v>
      </c>
      <c r="T255" s="2">
        <v>0</v>
      </c>
      <c r="U255" s="2">
        <v>684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15491.3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1872.29</v>
      </c>
      <c r="AP255" s="2">
        <v>0</v>
      </c>
      <c r="AQ255" s="2">
        <v>1872.29</v>
      </c>
      <c r="AR255" s="2">
        <v>0</v>
      </c>
      <c r="AS255" s="2">
        <v>0</v>
      </c>
      <c r="AT255" s="2">
        <v>136.56</v>
      </c>
      <c r="AU255" s="2">
        <v>0</v>
      </c>
      <c r="AV255" s="2">
        <v>0</v>
      </c>
      <c r="AW255" s="2">
        <v>1570.44</v>
      </c>
      <c r="AX255" s="2">
        <v>1556</v>
      </c>
      <c r="AY255" s="2">
        <v>0</v>
      </c>
      <c r="AZ255" s="2">
        <v>0</v>
      </c>
      <c r="BA255" s="2">
        <v>0</v>
      </c>
      <c r="BB255" s="2">
        <v>0</v>
      </c>
      <c r="BC255" s="2">
        <v>0.03</v>
      </c>
      <c r="BD255" s="2">
        <v>0</v>
      </c>
      <c r="BE255" s="2">
        <v>0</v>
      </c>
      <c r="BF255" s="2">
        <v>0</v>
      </c>
      <c r="BG255" s="2">
        <v>0</v>
      </c>
      <c r="BH255" s="2">
        <v>1055.98</v>
      </c>
      <c r="BI255" s="2">
        <v>0</v>
      </c>
      <c r="BJ255" s="2">
        <v>0</v>
      </c>
      <c r="BK255" s="2">
        <v>0</v>
      </c>
      <c r="BL255" s="2">
        <v>0</v>
      </c>
      <c r="BM255" s="2">
        <v>6191.3</v>
      </c>
      <c r="BN255" s="2">
        <v>9300</v>
      </c>
      <c r="BO255" s="2">
        <v>0</v>
      </c>
      <c r="BP255" s="2">
        <v>0</v>
      </c>
      <c r="BQ255" s="2">
        <v>971.18</v>
      </c>
      <c r="BR255" s="2">
        <v>377.36</v>
      </c>
      <c r="BS255" s="2">
        <v>0</v>
      </c>
      <c r="BT255" s="2">
        <v>1895.72</v>
      </c>
      <c r="BU255" s="2">
        <v>0</v>
      </c>
      <c r="BV255" s="2">
        <v>0</v>
      </c>
      <c r="BW255" s="2">
        <v>0</v>
      </c>
      <c r="BX255" s="2">
        <v>2273.08</v>
      </c>
    </row>
    <row r="256" spans="1:76" x14ac:dyDescent="0.25">
      <c r="A256" s="4" t="s">
        <v>516</v>
      </c>
      <c r="B256" s="20" t="s">
        <v>517</v>
      </c>
      <c r="C256" s="2">
        <v>13656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1016</v>
      </c>
      <c r="T256" s="2">
        <v>0</v>
      </c>
      <c r="U256" s="2">
        <v>684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15356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1857.84</v>
      </c>
      <c r="AP256" s="2">
        <v>0</v>
      </c>
      <c r="AQ256" s="2">
        <v>1857.84</v>
      </c>
      <c r="AR256" s="2">
        <v>0</v>
      </c>
      <c r="AS256" s="2">
        <v>0</v>
      </c>
      <c r="AT256" s="2">
        <v>0</v>
      </c>
      <c r="AU256" s="45">
        <v>-1857.84</v>
      </c>
      <c r="AV256" s="2">
        <v>0</v>
      </c>
      <c r="AW256" s="2">
        <v>1570.44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0.06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v>0</v>
      </c>
      <c r="BK256" s="2">
        <v>0</v>
      </c>
      <c r="BL256" s="2">
        <v>0</v>
      </c>
      <c r="BM256" s="2">
        <v>1570.5</v>
      </c>
      <c r="BN256" s="2">
        <v>13785.5</v>
      </c>
      <c r="BO256" s="2">
        <v>0</v>
      </c>
      <c r="BP256" s="2">
        <v>0</v>
      </c>
      <c r="BQ256" s="2">
        <v>897.28</v>
      </c>
      <c r="BR256" s="2">
        <v>325.5</v>
      </c>
      <c r="BS256" s="2">
        <v>0</v>
      </c>
      <c r="BT256" s="2">
        <v>1694.78</v>
      </c>
      <c r="BU256" s="2">
        <v>0</v>
      </c>
      <c r="BV256" s="2">
        <v>0</v>
      </c>
      <c r="BW256" s="2">
        <v>0</v>
      </c>
      <c r="BX256" s="2">
        <v>2020.28</v>
      </c>
    </row>
    <row r="257" spans="1:76" x14ac:dyDescent="0.25">
      <c r="A257" s="4" t="s">
        <v>446</v>
      </c>
      <c r="B257" s="20" t="s">
        <v>447</v>
      </c>
      <c r="C257" s="2">
        <v>13656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1016</v>
      </c>
      <c r="T257" s="2">
        <v>0</v>
      </c>
      <c r="U257" s="2">
        <v>684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15356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1857.84</v>
      </c>
      <c r="AP257" s="2">
        <v>0</v>
      </c>
      <c r="AQ257" s="2">
        <v>1857.84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1570.44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0.22</v>
      </c>
      <c r="BD257" s="2">
        <v>0</v>
      </c>
      <c r="BE257" s="2">
        <v>0</v>
      </c>
      <c r="BF257" s="2">
        <v>0</v>
      </c>
      <c r="BG257" s="2">
        <v>0</v>
      </c>
      <c r="BH257" s="2">
        <v>0</v>
      </c>
      <c r="BI257" s="2">
        <v>0</v>
      </c>
      <c r="BJ257" s="2">
        <v>0</v>
      </c>
      <c r="BK257" s="2">
        <v>0</v>
      </c>
      <c r="BL257" s="2">
        <v>0</v>
      </c>
      <c r="BM257" s="2">
        <v>3428.5</v>
      </c>
      <c r="BN257" s="2">
        <v>11927.5</v>
      </c>
      <c r="BO257" s="2">
        <v>0</v>
      </c>
      <c r="BP257" s="2">
        <v>0</v>
      </c>
      <c r="BQ257" s="2">
        <v>897.28</v>
      </c>
      <c r="BR257" s="2">
        <v>325.5</v>
      </c>
      <c r="BS257" s="2">
        <v>0</v>
      </c>
      <c r="BT257" s="2">
        <v>1694.78</v>
      </c>
      <c r="BU257" s="2">
        <v>0</v>
      </c>
      <c r="BV257" s="2">
        <v>0</v>
      </c>
      <c r="BW257" s="2">
        <v>0</v>
      </c>
      <c r="BX257" s="2">
        <v>2020.28</v>
      </c>
    </row>
    <row r="258" spans="1:76" x14ac:dyDescent="0.25">
      <c r="A258" s="4" t="s">
        <v>448</v>
      </c>
      <c r="B258" s="20" t="s">
        <v>449</v>
      </c>
      <c r="C258" s="2">
        <v>11279.1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200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737</v>
      </c>
      <c r="T258" s="2">
        <v>0</v>
      </c>
      <c r="U258" s="2">
        <v>455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12660.92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1300.9000000000001</v>
      </c>
      <c r="AP258" s="2">
        <v>0</v>
      </c>
      <c r="AQ258" s="2">
        <v>1300.9000000000001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1297.0999999999999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45">
        <v>-0.08</v>
      </c>
      <c r="BD258" s="2">
        <v>0</v>
      </c>
      <c r="BE258" s="2">
        <v>0</v>
      </c>
      <c r="BF258" s="2">
        <v>0</v>
      </c>
      <c r="BG258" s="2">
        <v>0</v>
      </c>
      <c r="BH258" s="2">
        <v>0</v>
      </c>
      <c r="BI258" s="2">
        <v>0</v>
      </c>
      <c r="BJ258" s="2">
        <v>0</v>
      </c>
      <c r="BK258" s="2">
        <v>0</v>
      </c>
      <c r="BL258" s="2">
        <v>0</v>
      </c>
      <c r="BM258" s="2">
        <v>2597.92</v>
      </c>
      <c r="BN258" s="2">
        <v>10063</v>
      </c>
      <c r="BO258" s="2">
        <v>0</v>
      </c>
      <c r="BP258" s="2">
        <v>0</v>
      </c>
      <c r="BQ258" s="2">
        <v>816.54</v>
      </c>
      <c r="BR258" s="2">
        <v>268.83999999999997</v>
      </c>
      <c r="BS258" s="2">
        <v>0</v>
      </c>
      <c r="BT258" s="2">
        <v>1475.22</v>
      </c>
      <c r="BU258" s="2">
        <v>0</v>
      </c>
      <c r="BV258" s="2">
        <v>0</v>
      </c>
      <c r="BW258" s="2">
        <v>0</v>
      </c>
      <c r="BX258" s="2">
        <v>1744.06</v>
      </c>
    </row>
    <row r="259" spans="1:76" x14ac:dyDescent="0.25">
      <c r="A259" s="4" t="s">
        <v>450</v>
      </c>
      <c r="B259" s="20" t="s">
        <v>451</v>
      </c>
      <c r="C259" s="2">
        <v>13656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1016</v>
      </c>
      <c r="T259" s="2">
        <v>0</v>
      </c>
      <c r="U259" s="2">
        <v>684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15356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1857.84</v>
      </c>
      <c r="AP259" s="2">
        <v>0</v>
      </c>
      <c r="AQ259" s="2">
        <v>1857.84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1570.44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45">
        <v>-0.28000000000000003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0</v>
      </c>
      <c r="BM259" s="2">
        <v>3428</v>
      </c>
      <c r="BN259" s="2">
        <v>11928</v>
      </c>
      <c r="BO259" s="2">
        <v>0</v>
      </c>
      <c r="BP259" s="2">
        <v>0</v>
      </c>
      <c r="BQ259" s="2">
        <v>897.28</v>
      </c>
      <c r="BR259" s="2">
        <v>325.5</v>
      </c>
      <c r="BS259" s="2">
        <v>0</v>
      </c>
      <c r="BT259" s="2">
        <v>1694.78</v>
      </c>
      <c r="BU259" s="2">
        <v>0</v>
      </c>
      <c r="BV259" s="2">
        <v>0</v>
      </c>
      <c r="BW259" s="2">
        <v>0</v>
      </c>
      <c r="BX259" s="2">
        <v>2020.28</v>
      </c>
    </row>
    <row r="260" spans="1:76" x14ac:dyDescent="0.25">
      <c r="A260" s="4" t="s">
        <v>452</v>
      </c>
      <c r="B260" s="20" t="s">
        <v>453</v>
      </c>
      <c r="C260" s="2">
        <v>13656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1016</v>
      </c>
      <c r="T260" s="2">
        <v>0</v>
      </c>
      <c r="U260" s="2">
        <v>684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15356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1857.84</v>
      </c>
      <c r="AP260" s="2">
        <v>0</v>
      </c>
      <c r="AQ260" s="2">
        <v>1857.84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1570.44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0.22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0</v>
      </c>
      <c r="BM260" s="2">
        <v>3428.5</v>
      </c>
      <c r="BN260" s="2">
        <v>11927.5</v>
      </c>
      <c r="BO260" s="2">
        <v>0</v>
      </c>
      <c r="BP260" s="2">
        <v>0</v>
      </c>
      <c r="BQ260" s="2">
        <v>897.28</v>
      </c>
      <c r="BR260" s="2">
        <v>325.5</v>
      </c>
      <c r="BS260" s="2">
        <v>0</v>
      </c>
      <c r="BT260" s="2">
        <v>1694.78</v>
      </c>
      <c r="BU260" s="2">
        <v>0</v>
      </c>
      <c r="BV260" s="2">
        <v>0</v>
      </c>
      <c r="BW260" s="2">
        <v>0</v>
      </c>
      <c r="BX260" s="2">
        <v>2020.28</v>
      </c>
    </row>
    <row r="261" spans="1:76" x14ac:dyDescent="0.25">
      <c r="A261" s="4" t="s">
        <v>454</v>
      </c>
      <c r="B261" s="20" t="s">
        <v>455</v>
      </c>
      <c r="C261" s="2">
        <v>13656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1016</v>
      </c>
      <c r="T261" s="2">
        <v>0</v>
      </c>
      <c r="U261" s="2">
        <v>684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15356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1857.84</v>
      </c>
      <c r="AP261" s="2">
        <v>0</v>
      </c>
      <c r="AQ261" s="2">
        <v>1857.84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1570.44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0.22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0</v>
      </c>
      <c r="BM261" s="2">
        <v>3428.5</v>
      </c>
      <c r="BN261" s="2">
        <v>11927.5</v>
      </c>
      <c r="BO261" s="2">
        <v>0</v>
      </c>
      <c r="BP261" s="2">
        <v>0</v>
      </c>
      <c r="BQ261" s="2">
        <v>876.9</v>
      </c>
      <c r="BR261" s="2">
        <v>311.2</v>
      </c>
      <c r="BS261" s="2">
        <v>0</v>
      </c>
      <c r="BT261" s="2">
        <v>1639.34</v>
      </c>
      <c r="BU261" s="2">
        <v>0</v>
      </c>
      <c r="BV261" s="2">
        <v>0</v>
      </c>
      <c r="BW261" s="2">
        <v>0</v>
      </c>
      <c r="BX261" s="2">
        <v>1950.54</v>
      </c>
    </row>
    <row r="262" spans="1:76" x14ac:dyDescent="0.25">
      <c r="A262" s="4" t="s">
        <v>456</v>
      </c>
      <c r="B262" s="20" t="s">
        <v>457</v>
      </c>
      <c r="C262" s="2">
        <v>13656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1016</v>
      </c>
      <c r="T262" s="2">
        <v>0</v>
      </c>
      <c r="U262" s="2">
        <v>684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15356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1857.84</v>
      </c>
      <c r="AP262" s="2">
        <v>0</v>
      </c>
      <c r="AQ262" s="2">
        <v>1857.84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1570.44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0.22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  <c r="BJ262" s="2">
        <v>0</v>
      </c>
      <c r="BK262" s="2">
        <v>0</v>
      </c>
      <c r="BL262" s="2">
        <v>0</v>
      </c>
      <c r="BM262" s="2">
        <v>3428.5</v>
      </c>
      <c r="BN262" s="2">
        <v>11927.5</v>
      </c>
      <c r="BO262" s="2">
        <v>0</v>
      </c>
      <c r="BP262" s="2">
        <v>0</v>
      </c>
      <c r="BQ262" s="2">
        <v>897.26</v>
      </c>
      <c r="BR262" s="2">
        <v>325.5</v>
      </c>
      <c r="BS262" s="2">
        <v>0</v>
      </c>
      <c r="BT262" s="2">
        <v>1694.74</v>
      </c>
      <c r="BU262" s="2">
        <v>0</v>
      </c>
      <c r="BV262" s="2">
        <v>0</v>
      </c>
      <c r="BW262" s="2">
        <v>0</v>
      </c>
      <c r="BX262" s="2">
        <v>2020.24</v>
      </c>
    </row>
    <row r="263" spans="1:76" x14ac:dyDescent="0.25">
      <c r="A263" s="4" t="s">
        <v>458</v>
      </c>
      <c r="B263" s="20" t="s">
        <v>459</v>
      </c>
      <c r="C263" s="2">
        <v>13656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1016</v>
      </c>
      <c r="T263" s="2">
        <v>0</v>
      </c>
      <c r="U263" s="2">
        <v>685.1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15357.1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1858.08</v>
      </c>
      <c r="AP263" s="2">
        <v>0</v>
      </c>
      <c r="AQ263" s="2">
        <v>1858.08</v>
      </c>
      <c r="AR263" s="2">
        <v>0</v>
      </c>
      <c r="AS263" s="2">
        <v>0</v>
      </c>
      <c r="AT263" s="2">
        <v>0</v>
      </c>
      <c r="AU263" s="2">
        <v>0</v>
      </c>
      <c r="AV263" s="2">
        <v>0</v>
      </c>
      <c r="AW263" s="2">
        <v>1570.44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45">
        <v>-0.42</v>
      </c>
      <c r="BD263" s="2">
        <v>0</v>
      </c>
      <c r="BE263" s="2">
        <v>0</v>
      </c>
      <c r="BF263" s="2">
        <v>0</v>
      </c>
      <c r="BG263" s="2">
        <v>0</v>
      </c>
      <c r="BH263" s="2">
        <v>0</v>
      </c>
      <c r="BI263" s="2">
        <v>0</v>
      </c>
      <c r="BJ263" s="2">
        <v>0</v>
      </c>
      <c r="BK263" s="2">
        <v>0</v>
      </c>
      <c r="BL263" s="2">
        <v>0</v>
      </c>
      <c r="BM263" s="2">
        <v>3428.1</v>
      </c>
      <c r="BN263" s="2">
        <v>11929</v>
      </c>
      <c r="BO263" s="2">
        <v>0</v>
      </c>
      <c r="BP263" s="2">
        <v>0</v>
      </c>
      <c r="BQ263" s="2">
        <v>897.26</v>
      </c>
      <c r="BR263" s="2">
        <v>325.5</v>
      </c>
      <c r="BS263" s="2">
        <v>0</v>
      </c>
      <c r="BT263" s="2">
        <v>1694.74</v>
      </c>
      <c r="BU263" s="2">
        <v>0</v>
      </c>
      <c r="BV263" s="2">
        <v>0</v>
      </c>
      <c r="BW263" s="2">
        <v>0</v>
      </c>
      <c r="BX263" s="2">
        <v>2020.24</v>
      </c>
    </row>
    <row r="264" spans="1:76" x14ac:dyDescent="0.25">
      <c r="A264" s="4" t="s">
        <v>460</v>
      </c>
      <c r="B264" s="20" t="s">
        <v>461</v>
      </c>
      <c r="C264" s="2">
        <v>13656</v>
      </c>
      <c r="D264" s="2">
        <v>0</v>
      </c>
      <c r="E264" s="2">
        <v>676.48</v>
      </c>
      <c r="F264" s="2">
        <v>0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1016</v>
      </c>
      <c r="T264" s="2">
        <v>0</v>
      </c>
      <c r="U264" s="2">
        <v>685.1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16033.58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1930.32</v>
      </c>
      <c r="AP264" s="2">
        <v>0</v>
      </c>
      <c r="AQ264" s="2">
        <v>1930.32</v>
      </c>
      <c r="AR264" s="2">
        <v>0</v>
      </c>
      <c r="AS264" s="2">
        <v>0</v>
      </c>
      <c r="AT264" s="2">
        <v>0</v>
      </c>
      <c r="AU264" s="2">
        <v>0</v>
      </c>
      <c r="AV264" s="2">
        <v>0</v>
      </c>
      <c r="AW264" s="2">
        <v>1570.44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45">
        <v>-0.18</v>
      </c>
      <c r="BD264" s="2">
        <v>0</v>
      </c>
      <c r="BE264" s="2">
        <v>0</v>
      </c>
      <c r="BF264" s="2">
        <v>0</v>
      </c>
      <c r="BG264" s="2">
        <v>0</v>
      </c>
      <c r="BH264" s="2">
        <v>0</v>
      </c>
      <c r="BI264" s="2">
        <v>0</v>
      </c>
      <c r="BJ264" s="2">
        <v>0</v>
      </c>
      <c r="BK264" s="2">
        <v>0</v>
      </c>
      <c r="BL264" s="2">
        <v>0</v>
      </c>
      <c r="BM264" s="2">
        <v>3500.58</v>
      </c>
      <c r="BN264" s="2">
        <v>12533</v>
      </c>
      <c r="BO264" s="2">
        <v>0</v>
      </c>
      <c r="BP264" s="2">
        <v>0</v>
      </c>
      <c r="BQ264" s="2">
        <v>897.26</v>
      </c>
      <c r="BR264" s="2">
        <v>325.5</v>
      </c>
      <c r="BS264" s="2">
        <v>0</v>
      </c>
      <c r="BT264" s="2">
        <v>1694.74</v>
      </c>
      <c r="BU264" s="2">
        <v>0</v>
      </c>
      <c r="BV264" s="2">
        <v>0</v>
      </c>
      <c r="BW264" s="2">
        <v>0</v>
      </c>
      <c r="BX264" s="2">
        <v>2020.24</v>
      </c>
    </row>
    <row r="265" spans="1:76" x14ac:dyDescent="0.25">
      <c r="A265" s="4" t="s">
        <v>536</v>
      </c>
      <c r="B265" s="20" t="s">
        <v>537</v>
      </c>
      <c r="C265" s="2">
        <v>13656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1016</v>
      </c>
      <c r="T265" s="2">
        <v>0</v>
      </c>
      <c r="U265" s="2">
        <v>684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15356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1857.84</v>
      </c>
      <c r="AP265" s="2">
        <v>0</v>
      </c>
      <c r="AQ265" s="2">
        <v>1857.84</v>
      </c>
      <c r="AR265" s="2">
        <v>0</v>
      </c>
      <c r="AS265" s="2">
        <v>0</v>
      </c>
      <c r="AT265" s="2">
        <v>0</v>
      </c>
      <c r="AU265" s="2">
        <v>0</v>
      </c>
      <c r="AV265" s="2">
        <v>0</v>
      </c>
      <c r="AW265" s="2">
        <v>1570.44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0.22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  <c r="BJ265" s="2">
        <v>0</v>
      </c>
      <c r="BK265" s="2">
        <v>0</v>
      </c>
      <c r="BL265" s="2">
        <v>0</v>
      </c>
      <c r="BM265" s="2">
        <v>3428.5</v>
      </c>
      <c r="BN265" s="2">
        <v>11927.5</v>
      </c>
      <c r="BO265" s="2">
        <v>0</v>
      </c>
      <c r="BP265" s="2">
        <v>0</v>
      </c>
      <c r="BQ265" s="2">
        <v>897.26</v>
      </c>
      <c r="BR265" s="2">
        <v>325.5</v>
      </c>
      <c r="BS265" s="2">
        <v>0</v>
      </c>
      <c r="BT265" s="2">
        <v>1694.74</v>
      </c>
      <c r="BU265" s="2">
        <v>0</v>
      </c>
      <c r="BV265" s="2">
        <v>0</v>
      </c>
      <c r="BW265" s="2">
        <v>0</v>
      </c>
      <c r="BX265" s="2">
        <v>2020.24</v>
      </c>
    </row>
    <row r="266" spans="1:76" x14ac:dyDescent="0.25">
      <c r="A266" s="4" t="s">
        <v>462</v>
      </c>
      <c r="B266" s="20" t="s">
        <v>463</v>
      </c>
      <c r="C266" s="2">
        <v>13656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1016</v>
      </c>
      <c r="T266" s="2">
        <v>0</v>
      </c>
      <c r="U266" s="2">
        <v>638.4</v>
      </c>
      <c r="V266" s="2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2">
        <v>15289.54</v>
      </c>
      <c r="AH266" s="2">
        <v>0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1843.64</v>
      </c>
      <c r="AP266" s="2">
        <v>0</v>
      </c>
      <c r="AQ266" s="2">
        <v>1843.64</v>
      </c>
      <c r="AR266" s="2">
        <v>0</v>
      </c>
      <c r="AS266" s="2">
        <v>0</v>
      </c>
      <c r="AT266" s="2">
        <v>0</v>
      </c>
      <c r="AU266" s="2">
        <v>0</v>
      </c>
      <c r="AV266" s="2">
        <v>0</v>
      </c>
      <c r="AW266" s="2">
        <v>1570.44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45">
        <v>-0.04</v>
      </c>
      <c r="BD266" s="2">
        <v>0</v>
      </c>
      <c r="BE266" s="2">
        <v>0</v>
      </c>
      <c r="BF266" s="2">
        <v>0</v>
      </c>
      <c r="BG266" s="2">
        <v>0</v>
      </c>
      <c r="BH266" s="2">
        <v>0</v>
      </c>
      <c r="BI266" s="2">
        <v>0</v>
      </c>
      <c r="BJ266" s="2">
        <v>0</v>
      </c>
      <c r="BK266" s="2">
        <v>0</v>
      </c>
      <c r="BL266" s="2">
        <v>0</v>
      </c>
      <c r="BM266" s="2">
        <v>3414.04</v>
      </c>
      <c r="BN266" s="2">
        <v>11875.5</v>
      </c>
      <c r="BO266" s="2">
        <v>0</v>
      </c>
      <c r="BP266" s="2">
        <v>0</v>
      </c>
      <c r="BQ266" s="2">
        <v>897.26</v>
      </c>
      <c r="BR266" s="2">
        <v>325.5</v>
      </c>
      <c r="BS266" s="2">
        <v>0</v>
      </c>
      <c r="BT266" s="2">
        <v>1694.74</v>
      </c>
      <c r="BU266" s="2">
        <v>0</v>
      </c>
      <c r="BV266" s="2">
        <v>0</v>
      </c>
      <c r="BW266" s="2">
        <v>0</v>
      </c>
      <c r="BX266" s="2">
        <v>2020.24</v>
      </c>
    </row>
    <row r="267" spans="1:76" x14ac:dyDescent="0.25">
      <c r="A267" s="4" t="s">
        <v>518</v>
      </c>
      <c r="B267" s="20" t="s">
        <v>519</v>
      </c>
      <c r="C267" s="2">
        <v>13656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1016</v>
      </c>
      <c r="T267" s="2">
        <v>0</v>
      </c>
      <c r="U267" s="2">
        <v>638.4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15310.4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1848.1</v>
      </c>
      <c r="AP267" s="2">
        <v>0</v>
      </c>
      <c r="AQ267" s="2">
        <v>1848.1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1570.44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45">
        <v>-0.14000000000000001</v>
      </c>
      <c r="BD267" s="2">
        <v>0</v>
      </c>
      <c r="BE267" s="2">
        <v>0</v>
      </c>
      <c r="BF267" s="2">
        <v>0</v>
      </c>
      <c r="BG267" s="2">
        <v>0</v>
      </c>
      <c r="BH267" s="2">
        <v>0</v>
      </c>
      <c r="BI267" s="2">
        <v>0</v>
      </c>
      <c r="BJ267" s="2">
        <v>0</v>
      </c>
      <c r="BK267" s="2">
        <v>0</v>
      </c>
      <c r="BL267" s="2">
        <v>0</v>
      </c>
      <c r="BM267" s="2">
        <v>3418.4</v>
      </c>
      <c r="BN267" s="2">
        <v>11892</v>
      </c>
      <c r="BO267" s="2">
        <v>0</v>
      </c>
      <c r="BP267" s="2">
        <v>0</v>
      </c>
      <c r="BQ267" s="2">
        <v>897.26</v>
      </c>
      <c r="BR267" s="2">
        <v>325.5</v>
      </c>
      <c r="BS267" s="2">
        <v>0</v>
      </c>
      <c r="BT267" s="2">
        <v>1694.74</v>
      </c>
      <c r="BU267" s="2">
        <v>0</v>
      </c>
      <c r="BV267" s="2">
        <v>0</v>
      </c>
      <c r="BW267" s="2">
        <v>0</v>
      </c>
      <c r="BX267" s="2">
        <v>2020.24</v>
      </c>
    </row>
    <row r="268" spans="1:76" x14ac:dyDescent="0.25">
      <c r="A268" s="4" t="s">
        <v>464</v>
      </c>
      <c r="B268" s="20" t="s">
        <v>465</v>
      </c>
      <c r="C268" s="2">
        <v>13656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1016</v>
      </c>
      <c r="T268" s="2">
        <v>0</v>
      </c>
      <c r="U268" s="2">
        <v>638.4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15310.4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1848.1</v>
      </c>
      <c r="AP268" s="2">
        <v>0</v>
      </c>
      <c r="AQ268" s="2">
        <v>1848.1</v>
      </c>
      <c r="AR268" s="2">
        <v>0</v>
      </c>
      <c r="AS268" s="2">
        <v>0</v>
      </c>
      <c r="AT268" s="2">
        <v>0</v>
      </c>
      <c r="AU268" s="2">
        <v>0</v>
      </c>
      <c r="AV268" s="2">
        <v>0</v>
      </c>
      <c r="AW268" s="2">
        <v>1570.44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0.36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  <c r="BJ268" s="2">
        <v>0</v>
      </c>
      <c r="BK268" s="2">
        <v>0</v>
      </c>
      <c r="BL268" s="2">
        <v>0</v>
      </c>
      <c r="BM268" s="2">
        <v>3418.9</v>
      </c>
      <c r="BN268" s="2">
        <v>11891.5</v>
      </c>
      <c r="BO268" s="2">
        <v>0</v>
      </c>
      <c r="BP268" s="2">
        <v>0</v>
      </c>
      <c r="BQ268" s="2">
        <v>897.26</v>
      </c>
      <c r="BR268" s="2">
        <v>325.5</v>
      </c>
      <c r="BS268" s="2">
        <v>0</v>
      </c>
      <c r="BT268" s="2">
        <v>1694.74</v>
      </c>
      <c r="BU268" s="2">
        <v>0</v>
      </c>
      <c r="BV268" s="2">
        <v>0</v>
      </c>
      <c r="BW268" s="2">
        <v>0</v>
      </c>
      <c r="BX268" s="2">
        <v>2020.24</v>
      </c>
    </row>
    <row r="269" spans="1:76" x14ac:dyDescent="0.25">
      <c r="A269" s="4" t="s">
        <v>466</v>
      </c>
      <c r="B269" s="20" t="s">
        <v>467</v>
      </c>
      <c r="C269" s="2">
        <v>13656</v>
      </c>
      <c r="D269" s="2">
        <v>0</v>
      </c>
      <c r="E269" s="2">
        <v>811.77</v>
      </c>
      <c r="F269" s="2">
        <v>0</v>
      </c>
      <c r="G269" s="2">
        <v>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1016</v>
      </c>
      <c r="T269" s="2">
        <v>0</v>
      </c>
      <c r="U269" s="2">
        <v>684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16167.77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1944.53</v>
      </c>
      <c r="AP269" s="2">
        <v>0</v>
      </c>
      <c r="AQ269" s="2">
        <v>1944.53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1570.44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45">
        <v>-0.2</v>
      </c>
      <c r="BD269" s="2">
        <v>0</v>
      </c>
      <c r="BE269" s="2">
        <v>0</v>
      </c>
      <c r="BF269" s="2">
        <v>0</v>
      </c>
      <c r="BG269" s="2">
        <v>0</v>
      </c>
      <c r="BH269" s="2">
        <v>0</v>
      </c>
      <c r="BI269" s="2">
        <v>0</v>
      </c>
      <c r="BJ269" s="2">
        <v>0</v>
      </c>
      <c r="BK269" s="2">
        <v>0</v>
      </c>
      <c r="BL269" s="2">
        <v>0</v>
      </c>
      <c r="BM269" s="2">
        <v>3514.77</v>
      </c>
      <c r="BN269" s="2">
        <v>12653</v>
      </c>
      <c r="BO269" s="2">
        <v>0</v>
      </c>
      <c r="BP269" s="2">
        <v>0</v>
      </c>
      <c r="BQ269" s="2">
        <v>897.26</v>
      </c>
      <c r="BR269" s="2">
        <v>325.5</v>
      </c>
      <c r="BS269" s="2">
        <v>0</v>
      </c>
      <c r="BT269" s="2">
        <v>1694.74</v>
      </c>
      <c r="BU269" s="2">
        <v>0</v>
      </c>
      <c r="BV269" s="2">
        <v>0</v>
      </c>
      <c r="BW269" s="2">
        <v>0</v>
      </c>
      <c r="BX269" s="2">
        <v>2020.24</v>
      </c>
    </row>
    <row r="270" spans="1:76" x14ac:dyDescent="0.25">
      <c r="A270" s="4" t="s">
        <v>136</v>
      </c>
      <c r="B270" s="20" t="s">
        <v>137</v>
      </c>
      <c r="C270" s="2">
        <v>13656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1016</v>
      </c>
      <c r="T270" s="2">
        <v>0</v>
      </c>
      <c r="U270" s="2">
        <v>684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15356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1857.84</v>
      </c>
      <c r="AP270" s="2">
        <v>0</v>
      </c>
      <c r="AQ270" s="2">
        <v>1857.84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1570.44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0.22</v>
      </c>
      <c r="BD270" s="2">
        <v>0</v>
      </c>
      <c r="BE270" s="2">
        <v>0</v>
      </c>
      <c r="BF270" s="2">
        <v>0</v>
      </c>
      <c r="BG270" s="2">
        <v>0</v>
      </c>
      <c r="BH270" s="2">
        <v>0</v>
      </c>
      <c r="BI270" s="2">
        <v>0</v>
      </c>
      <c r="BJ270" s="2">
        <v>0</v>
      </c>
      <c r="BK270" s="2">
        <v>0</v>
      </c>
      <c r="BL270" s="2">
        <v>0</v>
      </c>
      <c r="BM270" s="2">
        <v>3428.5</v>
      </c>
      <c r="BN270" s="2">
        <v>11927.5</v>
      </c>
      <c r="BO270" s="2">
        <v>0</v>
      </c>
      <c r="BP270" s="2">
        <v>0</v>
      </c>
      <c r="BQ270" s="2">
        <v>897.26</v>
      </c>
      <c r="BR270" s="2">
        <v>325.5</v>
      </c>
      <c r="BS270" s="2">
        <v>0</v>
      </c>
      <c r="BT270" s="2">
        <v>1694.74</v>
      </c>
      <c r="BU270" s="2">
        <v>0</v>
      </c>
      <c r="BV270" s="2">
        <v>0</v>
      </c>
      <c r="BW270" s="2">
        <v>0</v>
      </c>
      <c r="BX270" s="2">
        <v>2020.24</v>
      </c>
    </row>
    <row r="271" spans="1:76" x14ac:dyDescent="0.25">
      <c r="A271" s="4" t="s">
        <v>468</v>
      </c>
      <c r="B271" s="20" t="s">
        <v>469</v>
      </c>
      <c r="C271" s="2">
        <v>13656</v>
      </c>
      <c r="D271" s="2">
        <v>0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1016</v>
      </c>
      <c r="T271" s="2">
        <v>0</v>
      </c>
      <c r="U271" s="2">
        <v>684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14900.8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1760.61</v>
      </c>
      <c r="AP271" s="2">
        <v>0</v>
      </c>
      <c r="AQ271" s="2">
        <v>1760.61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1570.44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45">
        <v>-0.25</v>
      </c>
      <c r="BD271" s="2">
        <v>0</v>
      </c>
      <c r="BE271" s="2">
        <v>0</v>
      </c>
      <c r="BF271" s="2">
        <v>0</v>
      </c>
      <c r="BG271" s="2">
        <v>0</v>
      </c>
      <c r="BH271" s="2">
        <v>0</v>
      </c>
      <c r="BI271" s="2">
        <v>0</v>
      </c>
      <c r="BJ271" s="2">
        <v>0</v>
      </c>
      <c r="BK271" s="2">
        <v>0</v>
      </c>
      <c r="BL271" s="2">
        <v>0</v>
      </c>
      <c r="BM271" s="2">
        <v>3330.8</v>
      </c>
      <c r="BN271" s="2">
        <v>11570</v>
      </c>
      <c r="BO271" s="2">
        <v>0</v>
      </c>
      <c r="BP271" s="2">
        <v>0</v>
      </c>
      <c r="BQ271" s="2">
        <v>897.26</v>
      </c>
      <c r="BR271" s="2">
        <v>314.64999999999998</v>
      </c>
      <c r="BS271" s="2">
        <v>0</v>
      </c>
      <c r="BT271" s="2">
        <v>1668.16</v>
      </c>
      <c r="BU271" s="2">
        <v>0</v>
      </c>
      <c r="BV271" s="2">
        <v>0</v>
      </c>
      <c r="BW271" s="2">
        <v>0</v>
      </c>
      <c r="BX271" s="2">
        <v>1982.81</v>
      </c>
    </row>
    <row r="272" spans="1:76" x14ac:dyDescent="0.25">
      <c r="A272" s="4" t="s">
        <v>570</v>
      </c>
      <c r="B272" s="20" t="s">
        <v>571</v>
      </c>
      <c r="C272" s="2">
        <v>13656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1047.58</v>
      </c>
      <c r="O272" s="2">
        <v>0</v>
      </c>
      <c r="P272" s="2">
        <v>0</v>
      </c>
      <c r="Q272" s="2">
        <v>261.89</v>
      </c>
      <c r="R272" s="2">
        <v>5237.92</v>
      </c>
      <c r="S272" s="2">
        <v>0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6547.39</v>
      </c>
      <c r="AH272" s="2">
        <v>3.39</v>
      </c>
      <c r="AI272" s="2">
        <v>6.1</v>
      </c>
      <c r="AJ272" s="2">
        <v>4.55</v>
      </c>
      <c r="AK272" s="2">
        <v>0</v>
      </c>
      <c r="AL272" s="45">
        <v>-200.74</v>
      </c>
      <c r="AM272" s="2">
        <v>0</v>
      </c>
      <c r="AN272" s="45">
        <v>-147.94</v>
      </c>
      <c r="AO272" s="2">
        <v>52.8</v>
      </c>
      <c r="AP272" s="2">
        <v>577.41</v>
      </c>
      <c r="AQ272" s="2">
        <v>0</v>
      </c>
      <c r="AR272" s="2">
        <v>0</v>
      </c>
      <c r="AS272" s="2">
        <v>0</v>
      </c>
      <c r="AT272" s="2">
        <v>0</v>
      </c>
      <c r="AU272" s="2">
        <v>0</v>
      </c>
      <c r="AV272" s="2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45">
        <v>-0.08</v>
      </c>
      <c r="BD272" s="2">
        <v>0</v>
      </c>
      <c r="BE272" s="2">
        <v>0</v>
      </c>
      <c r="BF272" s="2">
        <v>0</v>
      </c>
      <c r="BG272" s="2">
        <v>0</v>
      </c>
      <c r="BH272" s="2">
        <v>0</v>
      </c>
      <c r="BI272" s="2">
        <v>0</v>
      </c>
      <c r="BJ272" s="2">
        <v>0</v>
      </c>
      <c r="BK272" s="2">
        <v>0</v>
      </c>
      <c r="BL272" s="2">
        <v>0</v>
      </c>
      <c r="BM272" s="2">
        <v>429.39</v>
      </c>
      <c r="BN272" s="2">
        <v>6118</v>
      </c>
      <c r="BO272" s="2">
        <v>9.49</v>
      </c>
      <c r="BP272" s="2">
        <v>17.09</v>
      </c>
      <c r="BQ272" s="2">
        <v>29.92</v>
      </c>
      <c r="BR272" s="2">
        <v>10.85</v>
      </c>
      <c r="BS272" s="2">
        <v>0</v>
      </c>
      <c r="BT272" s="2">
        <v>56.5</v>
      </c>
      <c r="BU272" s="2">
        <v>27.13</v>
      </c>
      <c r="BV272" s="2">
        <v>5.43</v>
      </c>
      <c r="BW272" s="2">
        <v>0</v>
      </c>
      <c r="BX272" s="2">
        <v>99.91</v>
      </c>
    </row>
    <row r="273" spans="1:76" x14ac:dyDescent="0.25">
      <c r="A273" s="4" t="s">
        <v>470</v>
      </c>
      <c r="B273" s="20" t="s">
        <v>471</v>
      </c>
      <c r="C273" s="2">
        <v>13656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1016</v>
      </c>
      <c r="T273" s="2">
        <v>0</v>
      </c>
      <c r="U273" s="2">
        <v>684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2">
        <v>15356</v>
      </c>
      <c r="AH273" s="2">
        <v>0</v>
      </c>
      <c r="AI273" s="2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1857.84</v>
      </c>
      <c r="AP273" s="2">
        <v>0</v>
      </c>
      <c r="AQ273" s="2">
        <v>1857.84</v>
      </c>
      <c r="AR273" s="2">
        <v>0</v>
      </c>
      <c r="AS273" s="2">
        <v>0</v>
      </c>
      <c r="AT273" s="2">
        <v>0</v>
      </c>
      <c r="AU273" s="2">
        <v>0</v>
      </c>
      <c r="AV273" s="2">
        <v>0</v>
      </c>
      <c r="AW273" s="2">
        <v>1570.44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45">
        <v>-0.28000000000000003</v>
      </c>
      <c r="BD273" s="2">
        <v>0</v>
      </c>
      <c r="BE273" s="2">
        <v>0</v>
      </c>
      <c r="BF273" s="2">
        <v>0</v>
      </c>
      <c r="BG273" s="2">
        <v>0</v>
      </c>
      <c r="BH273" s="2">
        <v>0</v>
      </c>
      <c r="BI273" s="2">
        <v>0</v>
      </c>
      <c r="BJ273" s="2">
        <v>0</v>
      </c>
      <c r="BK273" s="2">
        <v>0</v>
      </c>
      <c r="BL273" s="2">
        <v>0</v>
      </c>
      <c r="BM273" s="2">
        <v>3428</v>
      </c>
      <c r="BN273" s="2">
        <v>11928</v>
      </c>
      <c r="BO273" s="2">
        <v>0</v>
      </c>
      <c r="BP273" s="2">
        <v>0</v>
      </c>
      <c r="BQ273" s="2">
        <v>897.26</v>
      </c>
      <c r="BR273" s="2">
        <v>325.5</v>
      </c>
      <c r="BS273" s="2">
        <v>0</v>
      </c>
      <c r="BT273" s="2">
        <v>1694.74</v>
      </c>
      <c r="BU273" s="2">
        <v>0</v>
      </c>
      <c r="BV273" s="2">
        <v>0</v>
      </c>
      <c r="BW273" s="2">
        <v>0</v>
      </c>
      <c r="BX273" s="2">
        <v>2020.24</v>
      </c>
    </row>
    <row r="274" spans="1:76" x14ac:dyDescent="0.25">
      <c r="A274" s="4" t="s">
        <v>472</v>
      </c>
      <c r="B274" s="20" t="s">
        <v>473</v>
      </c>
      <c r="C274" s="2">
        <v>13656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1016</v>
      </c>
      <c r="T274" s="2">
        <v>0</v>
      </c>
      <c r="U274" s="2">
        <v>684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15356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1857.84</v>
      </c>
      <c r="AP274" s="2">
        <v>0</v>
      </c>
      <c r="AQ274" s="2">
        <v>1857.84</v>
      </c>
      <c r="AR274" s="2">
        <v>0</v>
      </c>
      <c r="AS274" s="2">
        <v>0</v>
      </c>
      <c r="AT274" s="2">
        <v>0</v>
      </c>
      <c r="AU274" s="2">
        <v>0</v>
      </c>
      <c r="AV274" s="2">
        <v>0</v>
      </c>
      <c r="AW274" s="2">
        <v>1570.44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45">
        <v>-0.28000000000000003</v>
      </c>
      <c r="BD274" s="2">
        <v>0</v>
      </c>
      <c r="BE274" s="2">
        <v>0</v>
      </c>
      <c r="BF274" s="2">
        <v>0</v>
      </c>
      <c r="BG274" s="2">
        <v>0</v>
      </c>
      <c r="BH274" s="2">
        <v>0</v>
      </c>
      <c r="BI274" s="2">
        <v>0</v>
      </c>
      <c r="BJ274" s="2">
        <v>0</v>
      </c>
      <c r="BK274" s="2">
        <v>0</v>
      </c>
      <c r="BL274" s="2">
        <v>0</v>
      </c>
      <c r="BM274" s="2">
        <v>3428</v>
      </c>
      <c r="BN274" s="2">
        <v>11928</v>
      </c>
      <c r="BO274" s="2">
        <v>0</v>
      </c>
      <c r="BP274" s="2">
        <v>0</v>
      </c>
      <c r="BQ274" s="2">
        <v>897.26</v>
      </c>
      <c r="BR274" s="2">
        <v>325.5</v>
      </c>
      <c r="BS274" s="2">
        <v>0</v>
      </c>
      <c r="BT274" s="2">
        <v>1694.74</v>
      </c>
      <c r="BU274" s="2">
        <v>0</v>
      </c>
      <c r="BV274" s="2">
        <v>0</v>
      </c>
      <c r="BW274" s="2">
        <v>0</v>
      </c>
      <c r="BX274" s="2">
        <v>2020.24</v>
      </c>
    </row>
    <row r="275" spans="1:76" x14ac:dyDescent="0.25">
      <c r="A275" s="4" t="s">
        <v>474</v>
      </c>
      <c r="B275" s="20" t="s">
        <v>475</v>
      </c>
      <c r="C275" s="2">
        <v>11279.1</v>
      </c>
      <c r="D275" s="2">
        <v>0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200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737</v>
      </c>
      <c r="T275" s="2">
        <v>0</v>
      </c>
      <c r="U275" s="2">
        <v>425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12641.1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1297.3399999999999</v>
      </c>
      <c r="AP275" s="2">
        <v>0</v>
      </c>
      <c r="AQ275" s="2">
        <v>1297.3399999999999</v>
      </c>
      <c r="AR275" s="2">
        <v>0</v>
      </c>
      <c r="AS275" s="2">
        <v>0</v>
      </c>
      <c r="AT275" s="2">
        <v>0</v>
      </c>
      <c r="AU275" s="2">
        <v>0</v>
      </c>
      <c r="AV275" s="2">
        <v>0</v>
      </c>
      <c r="AW275" s="2">
        <v>1297.0999999999999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0.16</v>
      </c>
      <c r="BD275" s="2">
        <v>0</v>
      </c>
      <c r="BE275" s="2">
        <v>0</v>
      </c>
      <c r="BF275" s="2">
        <v>0</v>
      </c>
      <c r="BG275" s="2">
        <v>0</v>
      </c>
      <c r="BH275" s="2">
        <v>0</v>
      </c>
      <c r="BI275" s="2">
        <v>0</v>
      </c>
      <c r="BJ275" s="2">
        <v>0</v>
      </c>
      <c r="BK275" s="2">
        <v>0</v>
      </c>
      <c r="BL275" s="2">
        <v>0</v>
      </c>
      <c r="BM275" s="2">
        <v>2594.6</v>
      </c>
      <c r="BN275" s="2">
        <v>10046.5</v>
      </c>
      <c r="BO275" s="2">
        <v>0</v>
      </c>
      <c r="BP275" s="2">
        <v>0</v>
      </c>
      <c r="BQ275" s="2">
        <v>816.54</v>
      </c>
      <c r="BR275" s="2">
        <v>268.83999999999997</v>
      </c>
      <c r="BS275" s="2">
        <v>0</v>
      </c>
      <c r="BT275" s="2">
        <v>1475.22</v>
      </c>
      <c r="BU275" s="2">
        <v>0</v>
      </c>
      <c r="BV275" s="2">
        <v>0</v>
      </c>
      <c r="BW275" s="2">
        <v>0</v>
      </c>
      <c r="BX275" s="2">
        <v>1744.06</v>
      </c>
    </row>
    <row r="276" spans="1:76" x14ac:dyDescent="0.25">
      <c r="A276" s="11" t="s">
        <v>538</v>
      </c>
      <c r="B276" s="26"/>
      <c r="C276" s="26" t="s">
        <v>39</v>
      </c>
      <c r="D276" s="26" t="s">
        <v>39</v>
      </c>
      <c r="E276" s="26" t="s">
        <v>39</v>
      </c>
      <c r="F276" s="26" t="s">
        <v>39</v>
      </c>
      <c r="G276" s="26" t="s">
        <v>39</v>
      </c>
      <c r="H276" s="26" t="s">
        <v>39</v>
      </c>
      <c r="I276" s="26" t="s">
        <v>39</v>
      </c>
      <c r="J276" s="26" t="s">
        <v>39</v>
      </c>
      <c r="K276" s="26" t="s">
        <v>39</v>
      </c>
      <c r="L276" s="26" t="s">
        <v>39</v>
      </c>
      <c r="M276" s="26" t="s">
        <v>39</v>
      </c>
      <c r="N276" s="26" t="s">
        <v>39</v>
      </c>
      <c r="O276" s="26" t="s">
        <v>39</v>
      </c>
      <c r="P276" s="26" t="s">
        <v>39</v>
      </c>
      <c r="Q276" s="26" t="s">
        <v>39</v>
      </c>
      <c r="R276" s="26" t="s">
        <v>39</v>
      </c>
      <c r="S276" s="26" t="s">
        <v>39</v>
      </c>
      <c r="T276" s="26" t="s">
        <v>39</v>
      </c>
      <c r="U276" s="26" t="s">
        <v>39</v>
      </c>
      <c r="V276" s="26" t="s">
        <v>39</v>
      </c>
      <c r="W276" s="26" t="s">
        <v>39</v>
      </c>
      <c r="X276" s="26" t="s">
        <v>39</v>
      </c>
      <c r="Y276" s="26" t="s">
        <v>39</v>
      </c>
      <c r="Z276" s="26" t="s">
        <v>39</v>
      </c>
      <c r="AA276" s="26" t="s">
        <v>39</v>
      </c>
      <c r="AB276" s="26" t="s">
        <v>39</v>
      </c>
      <c r="AC276" s="26" t="s">
        <v>39</v>
      </c>
      <c r="AD276" s="26" t="s">
        <v>39</v>
      </c>
      <c r="AE276" s="26" t="s">
        <v>39</v>
      </c>
      <c r="AF276" s="26" t="s">
        <v>39</v>
      </c>
      <c r="AG276" s="26" t="s">
        <v>39</v>
      </c>
      <c r="AH276" s="26" t="s">
        <v>39</v>
      </c>
      <c r="AI276" s="26" t="s">
        <v>39</v>
      </c>
      <c r="AJ276" s="26" t="s">
        <v>39</v>
      </c>
      <c r="AK276" s="26" t="s">
        <v>39</v>
      </c>
      <c r="AL276" s="26" t="s">
        <v>39</v>
      </c>
      <c r="AM276" s="26" t="s">
        <v>39</v>
      </c>
      <c r="AN276" s="26" t="s">
        <v>39</v>
      </c>
      <c r="AO276" s="26" t="s">
        <v>39</v>
      </c>
      <c r="AP276" s="26" t="s">
        <v>39</v>
      </c>
      <c r="AQ276" s="26" t="s">
        <v>39</v>
      </c>
      <c r="AR276" s="26" t="s">
        <v>39</v>
      </c>
      <c r="AS276" s="26" t="s">
        <v>39</v>
      </c>
      <c r="AT276" s="26" t="s">
        <v>39</v>
      </c>
      <c r="AU276" s="26" t="s">
        <v>39</v>
      </c>
      <c r="AV276" s="26" t="s">
        <v>39</v>
      </c>
      <c r="AW276" s="26" t="s">
        <v>39</v>
      </c>
      <c r="AX276" s="26" t="s">
        <v>39</v>
      </c>
      <c r="AY276" s="26" t="s">
        <v>39</v>
      </c>
      <c r="AZ276" s="26" t="s">
        <v>39</v>
      </c>
      <c r="BA276" s="26" t="s">
        <v>39</v>
      </c>
      <c r="BB276" s="26" t="s">
        <v>39</v>
      </c>
      <c r="BC276" s="26" t="s">
        <v>39</v>
      </c>
      <c r="BD276" s="26" t="s">
        <v>39</v>
      </c>
      <c r="BE276" s="26" t="s">
        <v>39</v>
      </c>
      <c r="BF276" s="26" t="s">
        <v>39</v>
      </c>
      <c r="BG276" s="26" t="s">
        <v>39</v>
      </c>
      <c r="BH276" s="26" t="s">
        <v>39</v>
      </c>
      <c r="BI276" s="26" t="s">
        <v>39</v>
      </c>
      <c r="BJ276" s="26" t="s">
        <v>39</v>
      </c>
      <c r="BK276" s="26" t="s">
        <v>39</v>
      </c>
      <c r="BL276" s="26" t="s">
        <v>39</v>
      </c>
      <c r="BM276" s="26" t="s">
        <v>39</v>
      </c>
      <c r="BN276" s="26" t="s">
        <v>39</v>
      </c>
      <c r="BO276" s="26" t="s">
        <v>39</v>
      </c>
      <c r="BP276" s="26" t="s">
        <v>39</v>
      </c>
      <c r="BQ276" s="26" t="s">
        <v>39</v>
      </c>
      <c r="BR276" s="26" t="s">
        <v>39</v>
      </c>
      <c r="BS276" s="26" t="s">
        <v>39</v>
      </c>
      <c r="BT276" s="26" t="s">
        <v>39</v>
      </c>
      <c r="BU276" s="26" t="s">
        <v>39</v>
      </c>
      <c r="BV276" s="26" t="s">
        <v>39</v>
      </c>
      <c r="BW276" s="26" t="s">
        <v>39</v>
      </c>
      <c r="BX276" s="26" t="s">
        <v>39</v>
      </c>
    </row>
    <row r="277" spans="1:76" x14ac:dyDescent="0.25">
      <c r="A277" s="4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  <c r="AN277" s="20"/>
      <c r="AO277" s="20"/>
      <c r="AP277" s="20"/>
      <c r="AQ277" s="20"/>
      <c r="AR277" s="20"/>
      <c r="AS277" s="20"/>
      <c r="AT277" s="20"/>
      <c r="AU277" s="20"/>
      <c r="AV277" s="20"/>
      <c r="AW277" s="20"/>
      <c r="AX277" s="20"/>
      <c r="AY277" s="20"/>
      <c r="AZ277" s="20"/>
      <c r="BA277" s="20"/>
      <c r="BB277" s="20"/>
      <c r="BC277" s="20"/>
      <c r="BD277" s="20"/>
      <c r="BE277" s="20"/>
      <c r="BF277" s="20"/>
      <c r="BG277" s="20"/>
      <c r="BH277" s="20"/>
      <c r="BI277" s="20"/>
      <c r="BJ277" s="20"/>
      <c r="BK277" s="20"/>
      <c r="BL277" s="20"/>
      <c r="BM277" s="20"/>
      <c r="BN277" s="20"/>
      <c r="BO277" s="20"/>
      <c r="BP277" s="20"/>
      <c r="BQ277" s="20"/>
      <c r="BR277" s="20"/>
      <c r="BS277" s="20"/>
      <c r="BT277" s="20"/>
      <c r="BU277" s="20"/>
      <c r="BV277" s="20"/>
      <c r="BW277" s="20"/>
      <c r="BX277" s="20"/>
    </row>
    <row r="278" spans="1:76" x14ac:dyDescent="0.25">
      <c r="A278" s="10" t="s">
        <v>490</v>
      </c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  <c r="AN278" s="20"/>
      <c r="AO278" s="20"/>
      <c r="AP278" s="20"/>
      <c r="AQ278" s="20"/>
      <c r="AR278" s="20"/>
      <c r="AS278" s="20"/>
      <c r="AT278" s="20"/>
      <c r="AU278" s="20"/>
      <c r="AV278" s="20"/>
      <c r="AW278" s="20"/>
      <c r="AX278" s="20"/>
      <c r="AY278" s="20"/>
      <c r="AZ278" s="20"/>
      <c r="BA278" s="20"/>
      <c r="BB278" s="20"/>
      <c r="BC278" s="20"/>
      <c r="BD278" s="20"/>
      <c r="BE278" s="20"/>
      <c r="BF278" s="20"/>
      <c r="BG278" s="20"/>
      <c r="BH278" s="20"/>
      <c r="BI278" s="20"/>
      <c r="BJ278" s="20"/>
      <c r="BK278" s="20"/>
      <c r="BL278" s="20"/>
      <c r="BM278" s="20"/>
      <c r="BN278" s="20"/>
      <c r="BO278" s="20"/>
      <c r="BP278" s="20"/>
      <c r="BQ278" s="20"/>
      <c r="BR278" s="20"/>
      <c r="BS278" s="20"/>
      <c r="BT278" s="20"/>
      <c r="BU278" s="20"/>
      <c r="BV278" s="20"/>
      <c r="BW278" s="20"/>
      <c r="BX278" s="20"/>
    </row>
    <row r="279" spans="1:76" x14ac:dyDescent="0.25">
      <c r="A279" s="4" t="s">
        <v>491</v>
      </c>
      <c r="B279" s="20" t="s">
        <v>492</v>
      </c>
      <c r="C279" s="2">
        <v>29713.8</v>
      </c>
      <c r="D279" s="2">
        <v>0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1074.48</v>
      </c>
      <c r="T279" s="2">
        <v>0</v>
      </c>
      <c r="U279" s="2">
        <v>723.8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31512.080000000002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5414.16</v>
      </c>
      <c r="AP279" s="2">
        <v>0</v>
      </c>
      <c r="AQ279" s="2">
        <v>5414.16</v>
      </c>
      <c r="AR279" s="2">
        <v>0</v>
      </c>
      <c r="AS279" s="2">
        <v>0</v>
      </c>
      <c r="AT279" s="2">
        <v>0</v>
      </c>
      <c r="AU279" s="2">
        <v>0</v>
      </c>
      <c r="AV279" s="2">
        <v>0</v>
      </c>
      <c r="AW279" s="2">
        <v>3417.08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45">
        <v>-0.16</v>
      </c>
      <c r="BD279" s="2">
        <v>0</v>
      </c>
      <c r="BE279" s="2">
        <v>0</v>
      </c>
      <c r="BF279" s="2">
        <v>0</v>
      </c>
      <c r="BG279" s="2">
        <v>0</v>
      </c>
      <c r="BH279" s="2">
        <v>0</v>
      </c>
      <c r="BI279" s="2">
        <v>0</v>
      </c>
      <c r="BJ279" s="2">
        <v>0</v>
      </c>
      <c r="BK279" s="2">
        <v>0</v>
      </c>
      <c r="BL279" s="2">
        <v>0</v>
      </c>
      <c r="BM279" s="2">
        <v>8831.08</v>
      </c>
      <c r="BN279" s="2">
        <v>22681</v>
      </c>
      <c r="BO279" s="2">
        <v>0</v>
      </c>
      <c r="BP279" s="2">
        <v>0</v>
      </c>
      <c r="BQ279" s="2">
        <v>1442.72</v>
      </c>
      <c r="BR279" s="2">
        <v>708.26</v>
      </c>
      <c r="BS279" s="2">
        <v>0</v>
      </c>
      <c r="BT279" s="2">
        <v>3177.94</v>
      </c>
      <c r="BU279" s="2">
        <v>0</v>
      </c>
      <c r="BV279" s="2">
        <v>0</v>
      </c>
      <c r="BW279" s="2">
        <v>0</v>
      </c>
      <c r="BX279" s="2">
        <v>3886.2</v>
      </c>
    </row>
    <row r="280" spans="1:76" x14ac:dyDescent="0.25">
      <c r="A280" s="11" t="s">
        <v>538</v>
      </c>
      <c r="B280" s="26"/>
      <c r="C280" s="26" t="s">
        <v>39</v>
      </c>
      <c r="D280" s="26" t="s">
        <v>39</v>
      </c>
      <c r="E280" s="26" t="s">
        <v>39</v>
      </c>
      <c r="F280" s="26" t="s">
        <v>39</v>
      </c>
      <c r="G280" s="26" t="s">
        <v>39</v>
      </c>
      <c r="H280" s="26" t="s">
        <v>39</v>
      </c>
      <c r="I280" s="26" t="s">
        <v>39</v>
      </c>
      <c r="J280" s="26" t="s">
        <v>39</v>
      </c>
      <c r="K280" s="26" t="s">
        <v>39</v>
      </c>
      <c r="L280" s="26" t="s">
        <v>39</v>
      </c>
      <c r="M280" s="26" t="s">
        <v>39</v>
      </c>
      <c r="N280" s="26" t="s">
        <v>39</v>
      </c>
      <c r="O280" s="26" t="s">
        <v>39</v>
      </c>
      <c r="P280" s="26" t="s">
        <v>39</v>
      </c>
      <c r="Q280" s="26" t="s">
        <v>39</v>
      </c>
      <c r="R280" s="26" t="s">
        <v>39</v>
      </c>
      <c r="S280" s="26" t="s">
        <v>39</v>
      </c>
      <c r="T280" s="26" t="s">
        <v>39</v>
      </c>
      <c r="U280" s="26" t="s">
        <v>39</v>
      </c>
      <c r="V280" s="26" t="s">
        <v>39</v>
      </c>
      <c r="W280" s="26" t="s">
        <v>39</v>
      </c>
      <c r="X280" s="26" t="s">
        <v>39</v>
      </c>
      <c r="Y280" s="26" t="s">
        <v>39</v>
      </c>
      <c r="Z280" s="26" t="s">
        <v>39</v>
      </c>
      <c r="AA280" s="26" t="s">
        <v>39</v>
      </c>
      <c r="AB280" s="26" t="s">
        <v>39</v>
      </c>
      <c r="AC280" s="26" t="s">
        <v>39</v>
      </c>
      <c r="AD280" s="26" t="s">
        <v>39</v>
      </c>
      <c r="AE280" s="26" t="s">
        <v>39</v>
      </c>
      <c r="AF280" s="26" t="s">
        <v>39</v>
      </c>
      <c r="AG280" s="26" t="s">
        <v>39</v>
      </c>
      <c r="AH280" s="26" t="s">
        <v>39</v>
      </c>
      <c r="AI280" s="26" t="s">
        <v>39</v>
      </c>
      <c r="AJ280" s="26" t="s">
        <v>39</v>
      </c>
      <c r="AK280" s="26" t="s">
        <v>39</v>
      </c>
      <c r="AL280" s="26" t="s">
        <v>39</v>
      </c>
      <c r="AM280" s="26" t="s">
        <v>39</v>
      </c>
      <c r="AN280" s="26" t="s">
        <v>39</v>
      </c>
      <c r="AO280" s="26" t="s">
        <v>39</v>
      </c>
      <c r="AP280" s="26" t="s">
        <v>39</v>
      </c>
      <c r="AQ280" s="26" t="s">
        <v>39</v>
      </c>
      <c r="AR280" s="26" t="s">
        <v>39</v>
      </c>
      <c r="AS280" s="26" t="s">
        <v>39</v>
      </c>
      <c r="AT280" s="26" t="s">
        <v>39</v>
      </c>
      <c r="AU280" s="26" t="s">
        <v>39</v>
      </c>
      <c r="AV280" s="26" t="s">
        <v>39</v>
      </c>
      <c r="AW280" s="26" t="s">
        <v>39</v>
      </c>
      <c r="AX280" s="26" t="s">
        <v>39</v>
      </c>
      <c r="AY280" s="26" t="s">
        <v>39</v>
      </c>
      <c r="AZ280" s="26" t="s">
        <v>39</v>
      </c>
      <c r="BA280" s="26" t="s">
        <v>39</v>
      </c>
      <c r="BB280" s="26" t="s">
        <v>39</v>
      </c>
      <c r="BC280" s="26" t="s">
        <v>39</v>
      </c>
      <c r="BD280" s="26" t="s">
        <v>39</v>
      </c>
      <c r="BE280" s="26" t="s">
        <v>39</v>
      </c>
      <c r="BF280" s="26" t="s">
        <v>39</v>
      </c>
      <c r="BG280" s="26" t="s">
        <v>39</v>
      </c>
      <c r="BH280" s="26" t="s">
        <v>39</v>
      </c>
      <c r="BI280" s="26" t="s">
        <v>39</v>
      </c>
      <c r="BJ280" s="26" t="s">
        <v>39</v>
      </c>
      <c r="BK280" s="26" t="s">
        <v>39</v>
      </c>
      <c r="BL280" s="26" t="s">
        <v>39</v>
      </c>
      <c r="BM280" s="26" t="s">
        <v>39</v>
      </c>
      <c r="BN280" s="26" t="s">
        <v>39</v>
      </c>
      <c r="BO280" s="26" t="s">
        <v>39</v>
      </c>
      <c r="BP280" s="26" t="s">
        <v>39</v>
      </c>
      <c r="BQ280" s="26" t="s">
        <v>39</v>
      </c>
      <c r="BR280" s="26" t="s">
        <v>39</v>
      </c>
      <c r="BS280" s="26" t="s">
        <v>39</v>
      </c>
      <c r="BT280" s="26" t="s">
        <v>39</v>
      </c>
      <c r="BU280" s="26" t="s">
        <v>39</v>
      </c>
      <c r="BV280" s="26" t="s">
        <v>39</v>
      </c>
      <c r="BW280" s="26" t="s">
        <v>39</v>
      </c>
      <c r="BX280" s="26" t="s">
        <v>39</v>
      </c>
    </row>
    <row r="281" spans="1:76" x14ac:dyDescent="0.25">
      <c r="A281" s="4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  <c r="AN281" s="20"/>
      <c r="AO281" s="20"/>
      <c r="AP281" s="20"/>
      <c r="AQ281" s="20"/>
      <c r="AR281" s="20"/>
      <c r="AS281" s="20"/>
      <c r="AT281" s="20"/>
      <c r="AU281" s="20"/>
      <c r="AV281" s="20"/>
      <c r="AW281" s="20"/>
      <c r="AX281" s="20"/>
      <c r="AY281" s="20"/>
      <c r="AZ281" s="20"/>
      <c r="BA281" s="20"/>
      <c r="BB281" s="20"/>
      <c r="BC281" s="20"/>
      <c r="BD281" s="20"/>
      <c r="BE281" s="20"/>
      <c r="BF281" s="20"/>
      <c r="BG281" s="20"/>
      <c r="BH281" s="20"/>
      <c r="BI281" s="20"/>
      <c r="BJ281" s="20"/>
      <c r="BK281" s="20"/>
      <c r="BL281" s="20"/>
      <c r="BM281" s="20"/>
      <c r="BN281" s="20"/>
      <c r="BO281" s="20"/>
      <c r="BP281" s="20"/>
      <c r="BQ281" s="20"/>
      <c r="BR281" s="20"/>
      <c r="BS281" s="20"/>
      <c r="BT281" s="20"/>
      <c r="BU281" s="20"/>
      <c r="BV281" s="20"/>
      <c r="BW281" s="20"/>
      <c r="BX281" s="20"/>
    </row>
    <row r="282" spans="1:76" x14ac:dyDescent="0.25">
      <c r="A282" s="14"/>
      <c r="B282" s="26"/>
      <c r="C282" s="26" t="s">
        <v>493</v>
      </c>
      <c r="D282" s="26" t="s">
        <v>493</v>
      </c>
      <c r="E282" s="26" t="s">
        <v>493</v>
      </c>
      <c r="F282" s="26" t="s">
        <v>493</v>
      </c>
      <c r="G282" s="26" t="s">
        <v>493</v>
      </c>
      <c r="H282" s="26" t="s">
        <v>493</v>
      </c>
      <c r="I282" s="26" t="s">
        <v>493</v>
      </c>
      <c r="J282" s="26" t="s">
        <v>493</v>
      </c>
      <c r="K282" s="26" t="s">
        <v>493</v>
      </c>
      <c r="L282" s="26" t="s">
        <v>493</v>
      </c>
      <c r="M282" s="26" t="s">
        <v>493</v>
      </c>
      <c r="N282" s="26" t="s">
        <v>493</v>
      </c>
      <c r="O282" s="26" t="s">
        <v>493</v>
      </c>
      <c r="P282" s="26" t="s">
        <v>493</v>
      </c>
      <c r="Q282" s="26" t="s">
        <v>493</v>
      </c>
      <c r="R282" s="26" t="s">
        <v>493</v>
      </c>
      <c r="S282" s="26" t="s">
        <v>493</v>
      </c>
      <c r="T282" s="26" t="s">
        <v>493</v>
      </c>
      <c r="U282" s="26" t="s">
        <v>493</v>
      </c>
      <c r="V282" s="26" t="s">
        <v>493</v>
      </c>
      <c r="W282" s="26" t="s">
        <v>493</v>
      </c>
      <c r="X282" s="26" t="s">
        <v>493</v>
      </c>
      <c r="Y282" s="26" t="s">
        <v>493</v>
      </c>
      <c r="Z282" s="26" t="s">
        <v>493</v>
      </c>
      <c r="AA282" s="26" t="s">
        <v>493</v>
      </c>
      <c r="AB282" s="26" t="s">
        <v>493</v>
      </c>
      <c r="AC282" s="26" t="s">
        <v>493</v>
      </c>
      <c r="AD282" s="26" t="s">
        <v>493</v>
      </c>
      <c r="AE282" s="26" t="s">
        <v>493</v>
      </c>
      <c r="AF282" s="26" t="s">
        <v>493</v>
      </c>
      <c r="AG282" s="26" t="s">
        <v>493</v>
      </c>
      <c r="AH282" s="26" t="s">
        <v>493</v>
      </c>
      <c r="AI282" s="26" t="s">
        <v>493</v>
      </c>
      <c r="AJ282" s="26" t="s">
        <v>493</v>
      </c>
      <c r="AK282" s="26" t="s">
        <v>493</v>
      </c>
      <c r="AL282" s="26" t="s">
        <v>493</v>
      </c>
      <c r="AM282" s="26" t="s">
        <v>493</v>
      </c>
      <c r="AN282" s="26" t="s">
        <v>493</v>
      </c>
      <c r="AO282" s="26" t="s">
        <v>493</v>
      </c>
      <c r="AP282" s="26" t="s">
        <v>493</v>
      </c>
      <c r="AQ282" s="26" t="s">
        <v>493</v>
      </c>
      <c r="AR282" s="26" t="s">
        <v>493</v>
      </c>
      <c r="AS282" s="26" t="s">
        <v>493</v>
      </c>
      <c r="AT282" s="26" t="s">
        <v>493</v>
      </c>
      <c r="AU282" s="26" t="s">
        <v>493</v>
      </c>
      <c r="AV282" s="26" t="s">
        <v>493</v>
      </c>
      <c r="AW282" s="26" t="s">
        <v>493</v>
      </c>
      <c r="AX282" s="26" t="s">
        <v>493</v>
      </c>
      <c r="AY282" s="26" t="s">
        <v>493</v>
      </c>
      <c r="AZ282" s="26" t="s">
        <v>493</v>
      </c>
      <c r="BA282" s="26" t="s">
        <v>493</v>
      </c>
      <c r="BB282" s="26" t="s">
        <v>493</v>
      </c>
      <c r="BC282" s="26" t="s">
        <v>493</v>
      </c>
      <c r="BD282" s="26" t="s">
        <v>493</v>
      </c>
      <c r="BE282" s="26" t="s">
        <v>493</v>
      </c>
      <c r="BF282" s="26" t="s">
        <v>493</v>
      </c>
      <c r="BG282" s="26" t="s">
        <v>493</v>
      </c>
      <c r="BH282" s="26" t="s">
        <v>493</v>
      </c>
      <c r="BI282" s="26" t="s">
        <v>493</v>
      </c>
      <c r="BJ282" s="26" t="s">
        <v>493</v>
      </c>
      <c r="BK282" s="26" t="s">
        <v>493</v>
      </c>
      <c r="BL282" s="26" t="s">
        <v>493</v>
      </c>
      <c r="BM282" s="26" t="s">
        <v>493</v>
      </c>
      <c r="BN282" s="26" t="s">
        <v>493</v>
      </c>
      <c r="BO282" s="26" t="s">
        <v>493</v>
      </c>
      <c r="BP282" s="26" t="s">
        <v>493</v>
      </c>
      <c r="BQ282" s="26" t="s">
        <v>493</v>
      </c>
      <c r="BR282" s="26" t="s">
        <v>493</v>
      </c>
      <c r="BS282" s="26" t="s">
        <v>493</v>
      </c>
      <c r="BT282" s="26" t="s">
        <v>493</v>
      </c>
      <c r="BU282" s="26" t="s">
        <v>493</v>
      </c>
      <c r="BV282" s="26" t="s">
        <v>493</v>
      </c>
      <c r="BW282" s="26" t="s">
        <v>493</v>
      </c>
      <c r="BX282" s="26" t="s">
        <v>493</v>
      </c>
    </row>
    <row r="283" spans="1:76" x14ac:dyDescent="0.25">
      <c r="A283" s="4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  <c r="AN283" s="20"/>
      <c r="AO283" s="20"/>
      <c r="AP283" s="20"/>
      <c r="AQ283" s="20"/>
      <c r="AR283" s="20"/>
      <c r="AS283" s="20"/>
      <c r="AT283" s="20"/>
      <c r="AU283" s="20"/>
      <c r="AV283" s="20"/>
      <c r="AW283" s="20"/>
      <c r="AX283" s="20"/>
      <c r="AY283" s="20"/>
      <c r="AZ283" s="20"/>
      <c r="BA283" s="20"/>
      <c r="BB283" s="20"/>
      <c r="BC283" s="20"/>
      <c r="BD283" s="20"/>
      <c r="BE283" s="20"/>
      <c r="BF283" s="20"/>
      <c r="BG283" s="20"/>
      <c r="BH283" s="20"/>
      <c r="BI283" s="20"/>
      <c r="BJ283" s="20"/>
      <c r="BK283" s="20"/>
      <c r="BL283" s="20"/>
      <c r="BM283" s="20"/>
      <c r="BN283" s="20"/>
      <c r="BO283" s="20"/>
      <c r="BP283" s="20"/>
      <c r="BQ283" s="20"/>
      <c r="BR283" s="20"/>
      <c r="BS283" s="20"/>
      <c r="BT283" s="20"/>
      <c r="BU283" s="20"/>
      <c r="BV283" s="20"/>
      <c r="BW283" s="20"/>
      <c r="BX283" s="20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7"/>
  <sheetViews>
    <sheetView topLeftCell="C1" workbookViewId="0">
      <selection activeCell="C1" sqref="C1"/>
    </sheetView>
  </sheetViews>
  <sheetFormatPr baseColWidth="10" defaultRowHeight="11.25" x14ac:dyDescent="0.2"/>
  <cols>
    <col min="1" max="2" width="0" style="20" hidden="1" customWidth="1"/>
    <col min="3" max="3" width="9.140625" style="4" customWidth="1"/>
    <col min="4" max="4" width="28.42578125" style="20" customWidth="1"/>
    <col min="5" max="5" width="13" style="20" customWidth="1"/>
    <col min="6" max="6" width="12.5703125" style="20" customWidth="1"/>
    <col min="7" max="7" width="12.85546875" style="20" customWidth="1"/>
    <col min="8" max="8" width="14.28515625" style="20" customWidth="1"/>
    <col min="9" max="9" width="13.28515625" style="20" customWidth="1"/>
    <col min="10" max="10" width="15" style="20" customWidth="1"/>
    <col min="11" max="11" width="15" style="20" bestFit="1" customWidth="1"/>
    <col min="12" max="12" width="11.42578125" style="20" customWidth="1"/>
    <col min="13" max="16" width="15" style="20" bestFit="1" customWidth="1"/>
    <col min="17" max="16384" width="11.42578125" style="20"/>
  </cols>
  <sheetData>
    <row r="1" spans="3:16" ht="15" x14ac:dyDescent="0.25">
      <c r="C1" s="19"/>
      <c r="D1" s="38" t="s">
        <v>0</v>
      </c>
      <c r="E1" s="34"/>
    </row>
    <row r="2" spans="3:16" ht="18" x14ac:dyDescent="0.2">
      <c r="C2" s="21"/>
      <c r="D2" s="39" t="s">
        <v>1</v>
      </c>
      <c r="E2" s="39"/>
      <c r="F2" s="39"/>
      <c r="G2" s="39"/>
      <c r="H2" s="39"/>
      <c r="I2" s="39"/>
      <c r="J2" s="39"/>
    </row>
    <row r="3" spans="3:16" ht="15.75" x14ac:dyDescent="0.25">
      <c r="D3" s="36" t="s">
        <v>542</v>
      </c>
      <c r="E3" s="36"/>
      <c r="F3" s="36"/>
      <c r="G3" s="36"/>
      <c r="H3" s="36"/>
      <c r="I3" s="36"/>
      <c r="J3" s="36"/>
    </row>
    <row r="4" spans="3:16" ht="15" customHeight="1" x14ac:dyDescent="0.2">
      <c r="D4" s="40" t="s">
        <v>543</v>
      </c>
      <c r="E4" s="40"/>
      <c r="F4" s="40"/>
      <c r="G4" s="40"/>
      <c r="H4" s="40"/>
      <c r="I4" s="40"/>
      <c r="J4" s="40"/>
    </row>
    <row r="6" spans="3:16" s="25" customFormat="1" ht="23.25" thickBot="1" x14ac:dyDescent="0.25">
      <c r="C6" s="5" t="s">
        <v>4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3" t="s">
        <v>11</v>
      </c>
      <c r="K6" s="23" t="s">
        <v>12</v>
      </c>
      <c r="L6" s="22" t="s">
        <v>13</v>
      </c>
      <c r="M6" s="22" t="s">
        <v>14</v>
      </c>
      <c r="N6" s="23" t="s">
        <v>15</v>
      </c>
      <c r="O6" s="23" t="s">
        <v>16</v>
      </c>
      <c r="P6" s="24" t="s">
        <v>17</v>
      </c>
    </row>
    <row r="7" spans="3:16" ht="12" thickTop="1" x14ac:dyDescent="0.2"/>
    <row r="9" spans="3:16" x14ac:dyDescent="0.2">
      <c r="C9" s="10" t="s">
        <v>18</v>
      </c>
    </row>
    <row r="10" spans="3:16" x14ac:dyDescent="0.2">
      <c r="C10" s="4" t="s">
        <v>532</v>
      </c>
      <c r="D10" s="20" t="s">
        <v>533</v>
      </c>
      <c r="E10" s="13">
        <v>10715</v>
      </c>
      <c r="F10" s="2">
        <v>0</v>
      </c>
      <c r="G10" s="2">
        <v>719</v>
      </c>
      <c r="H10" s="2">
        <v>497</v>
      </c>
      <c r="I10" s="2">
        <v>708.5</v>
      </c>
      <c r="J10" s="2">
        <v>0</v>
      </c>
      <c r="K10" s="2">
        <v>12639.5</v>
      </c>
      <c r="L10" s="2">
        <v>1297.1400000000001</v>
      </c>
      <c r="M10" s="2">
        <v>1232.28</v>
      </c>
      <c r="N10" s="2">
        <v>1999.58</v>
      </c>
      <c r="O10" s="2">
        <v>4529</v>
      </c>
      <c r="P10" s="2">
        <v>8110.5</v>
      </c>
    </row>
    <row r="11" spans="3:16" x14ac:dyDescent="0.2">
      <c r="C11" s="4" t="s">
        <v>19</v>
      </c>
      <c r="D11" s="20" t="s">
        <v>20</v>
      </c>
      <c r="E11" s="13">
        <v>11500</v>
      </c>
      <c r="F11" s="2">
        <v>0</v>
      </c>
      <c r="G11" s="2">
        <v>820</v>
      </c>
      <c r="H11" s="2">
        <v>255</v>
      </c>
      <c r="I11" s="2">
        <v>283.39999999999998</v>
      </c>
      <c r="J11" s="2">
        <v>200</v>
      </c>
      <c r="K11" s="2">
        <v>13058.4</v>
      </c>
      <c r="L11" s="2">
        <v>690.9</v>
      </c>
      <c r="M11" s="2">
        <v>1322.38</v>
      </c>
      <c r="N11" s="2">
        <v>21.12</v>
      </c>
      <c r="O11" s="2">
        <v>2034.4</v>
      </c>
      <c r="P11" s="2">
        <v>11024</v>
      </c>
    </row>
    <row r="12" spans="3:16" x14ac:dyDescent="0.2">
      <c r="C12" s="4" t="s">
        <v>23</v>
      </c>
      <c r="D12" s="20" t="s">
        <v>24</v>
      </c>
      <c r="E12" s="13">
        <v>11500</v>
      </c>
      <c r="F12" s="2">
        <v>0</v>
      </c>
      <c r="G12" s="2">
        <v>825</v>
      </c>
      <c r="H12" s="2">
        <v>517</v>
      </c>
      <c r="I12" s="2">
        <v>0</v>
      </c>
      <c r="J12" s="2">
        <v>0</v>
      </c>
      <c r="K12" s="2">
        <v>12842</v>
      </c>
      <c r="L12" s="2">
        <v>1257.8900000000001</v>
      </c>
      <c r="M12" s="2">
        <v>1277.98</v>
      </c>
      <c r="N12" s="2">
        <v>1071.130000000001</v>
      </c>
      <c r="O12" s="2">
        <v>3607.0000000000009</v>
      </c>
      <c r="P12" s="2">
        <v>9235</v>
      </c>
    </row>
    <row r="13" spans="3:16" x14ac:dyDescent="0.2">
      <c r="C13" s="4" t="s">
        <v>502</v>
      </c>
      <c r="D13" s="20" t="s">
        <v>503</v>
      </c>
      <c r="E13" s="13">
        <v>11500</v>
      </c>
      <c r="F13" s="2">
        <v>0</v>
      </c>
      <c r="G13" s="2">
        <v>820</v>
      </c>
      <c r="H13" s="2">
        <v>510</v>
      </c>
      <c r="I13" s="2">
        <v>0</v>
      </c>
      <c r="J13" s="2">
        <v>0</v>
      </c>
      <c r="K13" s="2">
        <v>12830</v>
      </c>
      <c r="L13" s="2">
        <v>1331.02</v>
      </c>
      <c r="M13" s="2">
        <v>1322.38</v>
      </c>
      <c r="N13" s="2">
        <v>1590.6000000000004</v>
      </c>
      <c r="O13" s="2">
        <v>4244</v>
      </c>
      <c r="P13" s="2">
        <v>8586</v>
      </c>
    </row>
    <row r="14" spans="3:16" x14ac:dyDescent="0.2">
      <c r="C14" s="4" t="s">
        <v>25</v>
      </c>
      <c r="D14" s="20" t="s">
        <v>26</v>
      </c>
      <c r="E14" s="13">
        <v>11500</v>
      </c>
      <c r="F14" s="2">
        <v>200</v>
      </c>
      <c r="G14" s="2">
        <v>820</v>
      </c>
      <c r="H14" s="2">
        <v>510</v>
      </c>
      <c r="I14" s="2">
        <v>0</v>
      </c>
      <c r="J14" s="2">
        <v>0</v>
      </c>
      <c r="K14" s="2">
        <v>13030</v>
      </c>
      <c r="L14" s="2">
        <v>1367.27</v>
      </c>
      <c r="M14" s="2">
        <v>1322.38</v>
      </c>
      <c r="N14" s="2">
        <v>0.8500000000003638</v>
      </c>
      <c r="O14" s="2">
        <v>2690.5000000000005</v>
      </c>
      <c r="P14" s="2">
        <v>10339.5</v>
      </c>
    </row>
    <row r="15" spans="3:16" x14ac:dyDescent="0.2">
      <c r="C15" s="30" t="s">
        <v>524</v>
      </c>
      <c r="D15" s="20" t="s">
        <v>525</v>
      </c>
      <c r="E15" s="13">
        <v>39022.800000000003</v>
      </c>
      <c r="F15" s="2">
        <v>0</v>
      </c>
      <c r="G15" s="2">
        <v>3616</v>
      </c>
      <c r="H15" s="2">
        <v>2598</v>
      </c>
      <c r="I15" s="2">
        <v>0</v>
      </c>
      <c r="J15" s="2">
        <v>0</v>
      </c>
      <c r="K15" s="2">
        <v>45236.800000000003</v>
      </c>
      <c r="L15" s="2">
        <v>8853.4</v>
      </c>
      <c r="M15" s="2">
        <v>4487.62</v>
      </c>
      <c r="N15" s="2">
        <v>10478.280000000001</v>
      </c>
      <c r="O15" s="2">
        <v>23819.300000000003</v>
      </c>
      <c r="P15" s="2">
        <v>21417.5</v>
      </c>
    </row>
    <row r="16" spans="3:16" x14ac:dyDescent="0.2">
      <c r="C16" s="30" t="s">
        <v>27</v>
      </c>
      <c r="D16" s="20" t="s">
        <v>28</v>
      </c>
      <c r="E16" s="13">
        <v>29714</v>
      </c>
      <c r="F16" s="2">
        <v>0</v>
      </c>
      <c r="G16" s="2">
        <v>1497.19</v>
      </c>
      <c r="H16" s="2">
        <v>1049.9000000000001</v>
      </c>
      <c r="I16" s="2">
        <v>0</v>
      </c>
      <c r="J16" s="2">
        <v>9320</v>
      </c>
      <c r="K16" s="2">
        <v>41581.089999999997</v>
      </c>
      <c r="L16" s="2">
        <v>10174.65</v>
      </c>
      <c r="M16" s="2">
        <v>4416.4399999999996</v>
      </c>
      <c r="N16" s="2">
        <v>0</v>
      </c>
      <c r="O16" s="2">
        <v>14591.09</v>
      </c>
      <c r="P16" s="2">
        <v>26990</v>
      </c>
    </row>
    <row r="17" spans="3:16" x14ac:dyDescent="0.2">
      <c r="C17" s="30" t="s">
        <v>544</v>
      </c>
      <c r="D17" s="20" t="s">
        <v>545</v>
      </c>
      <c r="E17" s="13">
        <v>0</v>
      </c>
      <c r="F17" s="2">
        <v>0</v>
      </c>
      <c r="G17" s="2">
        <v>0</v>
      </c>
      <c r="H17" s="2">
        <v>0</v>
      </c>
      <c r="I17" s="2">
        <v>0</v>
      </c>
      <c r="J17" s="2">
        <f>15569.78+30</f>
        <v>15599.78</v>
      </c>
      <c r="K17" s="2">
        <v>15599.78</v>
      </c>
      <c r="L17" s="2">
        <v>0</v>
      </c>
      <c r="M17" s="2">
        <v>0</v>
      </c>
      <c r="N17" s="2">
        <v>5.78</v>
      </c>
      <c r="O17" s="2">
        <v>5.78</v>
      </c>
      <c r="P17" s="2">
        <v>15594</v>
      </c>
    </row>
    <row r="18" spans="3:16" x14ac:dyDescent="0.2">
      <c r="C18" s="30" t="s">
        <v>546</v>
      </c>
      <c r="D18" s="20" t="s">
        <v>547</v>
      </c>
      <c r="E18" s="13">
        <v>0</v>
      </c>
      <c r="F18" s="2">
        <v>0</v>
      </c>
      <c r="G18" s="2">
        <v>0</v>
      </c>
      <c r="H18" s="2">
        <v>0</v>
      </c>
      <c r="I18" s="2">
        <v>0</v>
      </c>
      <c r="J18" s="2">
        <f>8966.6+125</f>
        <v>9091.6</v>
      </c>
      <c r="K18" s="2">
        <v>9091.6</v>
      </c>
      <c r="L18" s="2">
        <v>753.39</v>
      </c>
      <c r="M18" s="2">
        <v>0</v>
      </c>
      <c r="N18" s="2">
        <v>0.71</v>
      </c>
      <c r="O18" s="2">
        <v>754.1</v>
      </c>
      <c r="P18" s="2">
        <v>8337.5</v>
      </c>
    </row>
    <row r="19" spans="3:16" s="26" customFormat="1" x14ac:dyDescent="0.2">
      <c r="C19" s="31"/>
      <c r="E19" s="26" t="s">
        <v>39</v>
      </c>
      <c r="F19" s="26" t="s">
        <v>39</v>
      </c>
      <c r="G19" s="26" t="s">
        <v>39</v>
      </c>
      <c r="H19" s="26" t="s">
        <v>39</v>
      </c>
      <c r="I19" s="26" t="s">
        <v>39</v>
      </c>
      <c r="J19" s="26" t="s">
        <v>39</v>
      </c>
      <c r="K19" s="26" t="s">
        <v>39</v>
      </c>
      <c r="L19" s="26" t="s">
        <v>39</v>
      </c>
      <c r="M19" s="26" t="s">
        <v>39</v>
      </c>
      <c r="N19" s="26" t="s">
        <v>39</v>
      </c>
      <c r="O19" s="26" t="s">
        <v>39</v>
      </c>
      <c r="P19" s="26" t="s">
        <v>39</v>
      </c>
    </row>
    <row r="20" spans="3:16" x14ac:dyDescent="0.2">
      <c r="C20" s="30"/>
    </row>
    <row r="21" spans="3:16" x14ac:dyDescent="0.2">
      <c r="C21" s="32" t="s">
        <v>40</v>
      </c>
    </row>
    <row r="22" spans="3:16" x14ac:dyDescent="0.2">
      <c r="C22" s="30" t="s">
        <v>101</v>
      </c>
      <c r="D22" s="20" t="s">
        <v>102</v>
      </c>
      <c r="E22" s="13">
        <v>12185</v>
      </c>
      <c r="F22" s="2">
        <v>0</v>
      </c>
      <c r="G22" s="2">
        <v>846</v>
      </c>
      <c r="H22" s="2">
        <v>528</v>
      </c>
      <c r="I22" s="2">
        <v>850.2</v>
      </c>
      <c r="J22" s="2">
        <v>0</v>
      </c>
      <c r="K22" s="2">
        <v>14409.2</v>
      </c>
      <c r="L22" s="2">
        <v>1557.25</v>
      </c>
      <c r="M22" s="2">
        <v>1350.48</v>
      </c>
      <c r="N22" s="2">
        <v>460.47000000000116</v>
      </c>
      <c r="O22" s="2">
        <v>3368.2000000000012</v>
      </c>
      <c r="P22" s="2">
        <v>11041</v>
      </c>
    </row>
    <row r="23" spans="3:16" x14ac:dyDescent="0.2">
      <c r="C23" s="30" t="s">
        <v>41</v>
      </c>
      <c r="D23" s="20" t="s">
        <v>42</v>
      </c>
      <c r="E23" s="13">
        <v>10205</v>
      </c>
      <c r="F23" s="2">
        <v>400</v>
      </c>
      <c r="G23" s="2">
        <v>707</v>
      </c>
      <c r="H23" s="2">
        <v>484</v>
      </c>
      <c r="I23" s="2">
        <v>738.5</v>
      </c>
      <c r="J23" s="2">
        <v>0</v>
      </c>
      <c r="K23" s="2">
        <v>12534.5</v>
      </c>
      <c r="L23" s="2">
        <v>1278.26</v>
      </c>
      <c r="M23" s="2">
        <v>1173.58</v>
      </c>
      <c r="N23" s="2">
        <v>152.15999999999985</v>
      </c>
      <c r="O23" s="2">
        <v>2604</v>
      </c>
      <c r="P23" s="2">
        <v>9930.5</v>
      </c>
    </row>
    <row r="24" spans="3:16" x14ac:dyDescent="0.2">
      <c r="C24" s="30" t="s">
        <v>43</v>
      </c>
      <c r="D24" s="20" t="s">
        <v>44</v>
      </c>
      <c r="E24" s="13">
        <v>11500</v>
      </c>
      <c r="F24" s="2">
        <v>400</v>
      </c>
      <c r="G24" s="2">
        <v>820</v>
      </c>
      <c r="H24" s="2">
        <v>510</v>
      </c>
      <c r="I24" s="2">
        <v>566.79999999999995</v>
      </c>
      <c r="J24" s="2">
        <v>0</v>
      </c>
      <c r="K24" s="2">
        <v>13796.8</v>
      </c>
      <c r="L24" s="2">
        <v>1524.58</v>
      </c>
      <c r="M24" s="2">
        <v>1322.38</v>
      </c>
      <c r="N24" s="2">
        <v>4736.84</v>
      </c>
      <c r="O24" s="2">
        <v>7583.8</v>
      </c>
      <c r="P24" s="2">
        <v>6213</v>
      </c>
    </row>
    <row r="25" spans="3:16" x14ac:dyDescent="0.2">
      <c r="C25" s="30" t="s">
        <v>45</v>
      </c>
      <c r="D25" s="20" t="s">
        <v>46</v>
      </c>
      <c r="E25" s="13">
        <v>9029</v>
      </c>
      <c r="F25" s="2">
        <v>400</v>
      </c>
      <c r="G25" s="2">
        <v>601</v>
      </c>
      <c r="H25" s="2">
        <v>361</v>
      </c>
      <c r="I25" s="2">
        <v>425.1</v>
      </c>
      <c r="J25" s="2">
        <v>902.85</v>
      </c>
      <c r="K25" s="2">
        <v>11718.95</v>
      </c>
      <c r="L25" s="2">
        <v>1058.3699999999999</v>
      </c>
      <c r="M25" s="2">
        <v>1038.28</v>
      </c>
      <c r="N25" s="2">
        <v>3961.8000000000011</v>
      </c>
      <c r="O25" s="2">
        <v>6058.4500000000007</v>
      </c>
      <c r="P25" s="2">
        <v>5660.5</v>
      </c>
    </row>
    <row r="26" spans="3:16" x14ac:dyDescent="0.2">
      <c r="C26" s="30" t="s">
        <v>47</v>
      </c>
      <c r="D26" s="20" t="s">
        <v>48</v>
      </c>
      <c r="E26" s="13">
        <v>10205</v>
      </c>
      <c r="F26" s="2">
        <v>200</v>
      </c>
      <c r="G26" s="2">
        <v>707.1</v>
      </c>
      <c r="H26" s="2">
        <v>322.8</v>
      </c>
      <c r="I26" s="2">
        <v>0</v>
      </c>
      <c r="J26" s="2">
        <f>1530.77+357</f>
        <v>1887.77</v>
      </c>
      <c r="K26" s="2">
        <v>13322.67</v>
      </c>
      <c r="L26" s="2">
        <v>766.73</v>
      </c>
      <c r="M26" s="2">
        <v>1173.58</v>
      </c>
      <c r="N26" s="13">
        <v>0.36</v>
      </c>
      <c r="O26" s="2">
        <v>1940.6699999999998</v>
      </c>
      <c r="P26" s="2">
        <v>11382</v>
      </c>
    </row>
    <row r="27" spans="3:16" s="26" customFormat="1" x14ac:dyDescent="0.2">
      <c r="C27" s="31"/>
      <c r="E27" s="26" t="s">
        <v>39</v>
      </c>
      <c r="F27" s="26" t="s">
        <v>39</v>
      </c>
      <c r="G27" s="26" t="s">
        <v>39</v>
      </c>
      <c r="H27" s="26" t="s">
        <v>39</v>
      </c>
      <c r="I27" s="26" t="s">
        <v>39</v>
      </c>
      <c r="J27" s="26" t="s">
        <v>39</v>
      </c>
      <c r="K27" s="26" t="s">
        <v>39</v>
      </c>
      <c r="L27" s="26" t="s">
        <v>39</v>
      </c>
      <c r="M27" s="26" t="s">
        <v>39</v>
      </c>
      <c r="N27" s="26" t="s">
        <v>39</v>
      </c>
      <c r="O27" s="26" t="s">
        <v>39</v>
      </c>
      <c r="P27" s="26" t="s">
        <v>39</v>
      </c>
    </row>
    <row r="28" spans="3:16" x14ac:dyDescent="0.2">
      <c r="C28" s="30"/>
    </row>
    <row r="29" spans="3:16" x14ac:dyDescent="0.2">
      <c r="C29" s="32" t="s">
        <v>49</v>
      </c>
    </row>
    <row r="30" spans="3:16" x14ac:dyDescent="0.2">
      <c r="C30" s="30" t="s">
        <v>50</v>
      </c>
      <c r="D30" s="20" t="s">
        <v>51</v>
      </c>
      <c r="E30" s="13">
        <v>8123</v>
      </c>
      <c r="F30" s="2">
        <v>0</v>
      </c>
      <c r="G30" s="2">
        <v>603</v>
      </c>
      <c r="H30" s="2">
        <v>378</v>
      </c>
      <c r="I30" s="2">
        <v>850.2</v>
      </c>
      <c r="J30" s="2">
        <v>484</v>
      </c>
      <c r="K30" s="2">
        <v>10438.200000000001</v>
      </c>
      <c r="L30" s="2">
        <v>913.86</v>
      </c>
      <c r="M30" s="2">
        <v>989.74</v>
      </c>
      <c r="N30" s="13">
        <v>0.6</v>
      </c>
      <c r="O30" s="13">
        <v>1904.1999999999998</v>
      </c>
      <c r="P30" s="2">
        <v>8534</v>
      </c>
    </row>
    <row r="31" spans="3:16" x14ac:dyDescent="0.2">
      <c r="C31" s="30" t="s">
        <v>52</v>
      </c>
      <c r="D31" s="28" t="s">
        <v>53</v>
      </c>
      <c r="E31" s="13">
        <v>12865</v>
      </c>
      <c r="F31" s="2">
        <v>0</v>
      </c>
      <c r="G31" s="2">
        <v>774.5</v>
      </c>
      <c r="H31" s="2">
        <v>508</v>
      </c>
      <c r="I31" s="2">
        <v>708.5</v>
      </c>
      <c r="J31" s="2">
        <v>0</v>
      </c>
      <c r="K31" s="2">
        <v>14856</v>
      </c>
      <c r="L31" s="2">
        <v>1623.12</v>
      </c>
      <c r="M31" s="2">
        <v>1410.64</v>
      </c>
      <c r="N31" s="13">
        <v>598.73999999999978</v>
      </c>
      <c r="O31" s="13">
        <v>3632.5</v>
      </c>
      <c r="P31" s="2">
        <v>11223.5</v>
      </c>
    </row>
    <row r="32" spans="3:16" x14ac:dyDescent="0.2">
      <c r="C32" s="30" t="s">
        <v>54</v>
      </c>
      <c r="D32" s="28" t="s">
        <v>55</v>
      </c>
      <c r="E32" s="13">
        <v>11076</v>
      </c>
      <c r="F32" s="2">
        <v>0</v>
      </c>
      <c r="G32" s="2">
        <v>801</v>
      </c>
      <c r="H32" s="2">
        <v>539</v>
      </c>
      <c r="I32" s="2">
        <v>850.2</v>
      </c>
      <c r="J32" s="2">
        <v>1107.57</v>
      </c>
      <c r="K32" s="2">
        <v>14373.77</v>
      </c>
      <c r="L32" s="2">
        <v>1555.11</v>
      </c>
      <c r="M32" s="2">
        <v>1273.72</v>
      </c>
      <c r="N32" s="13">
        <v>5750.9400000000005</v>
      </c>
      <c r="O32" s="13">
        <v>8579.77</v>
      </c>
      <c r="P32" s="2">
        <v>5794</v>
      </c>
    </row>
    <row r="33" spans="3:16" x14ac:dyDescent="0.2">
      <c r="C33" s="30" t="s">
        <v>56</v>
      </c>
      <c r="D33" s="28" t="s">
        <v>57</v>
      </c>
      <c r="E33" s="13">
        <v>12197</v>
      </c>
      <c r="F33" s="2">
        <v>200</v>
      </c>
      <c r="G33" s="2">
        <v>815</v>
      </c>
      <c r="H33" s="2">
        <v>496</v>
      </c>
      <c r="I33" s="2">
        <v>850.2</v>
      </c>
      <c r="J33" s="2">
        <v>1982.03</v>
      </c>
      <c r="K33" s="2">
        <v>16540.23</v>
      </c>
      <c r="L33" s="2">
        <v>1991.4</v>
      </c>
      <c r="M33" s="2">
        <v>1402.68</v>
      </c>
      <c r="N33" s="13">
        <v>4206.6499999999996</v>
      </c>
      <c r="O33" s="13">
        <v>7600.73</v>
      </c>
      <c r="P33" s="2">
        <v>8939.5</v>
      </c>
    </row>
    <row r="34" spans="3:16" x14ac:dyDescent="0.2">
      <c r="C34" s="30" t="s">
        <v>58</v>
      </c>
      <c r="D34" s="28" t="s">
        <v>59</v>
      </c>
      <c r="E34" s="13">
        <v>11076</v>
      </c>
      <c r="F34" s="2">
        <v>200</v>
      </c>
      <c r="G34" s="2">
        <v>801</v>
      </c>
      <c r="H34" s="2">
        <v>539</v>
      </c>
      <c r="I34" s="2">
        <v>708.5</v>
      </c>
      <c r="J34" s="2">
        <v>0</v>
      </c>
      <c r="K34" s="2">
        <v>13324.5</v>
      </c>
      <c r="L34" s="2">
        <v>1425.24</v>
      </c>
      <c r="M34" s="2">
        <v>1273.6600000000001</v>
      </c>
      <c r="N34" s="13">
        <v>161.10000000000036</v>
      </c>
      <c r="O34" s="13">
        <v>2860.0000000000005</v>
      </c>
      <c r="P34" s="2">
        <v>10464.5</v>
      </c>
    </row>
    <row r="35" spans="3:16" x14ac:dyDescent="0.2">
      <c r="C35" s="30" t="s">
        <v>60</v>
      </c>
      <c r="D35" s="28" t="s">
        <v>61</v>
      </c>
      <c r="E35" s="13">
        <v>12847</v>
      </c>
      <c r="F35" s="2">
        <v>0</v>
      </c>
      <c r="G35" s="2">
        <v>815</v>
      </c>
      <c r="H35" s="2">
        <v>496</v>
      </c>
      <c r="I35" s="2">
        <v>708.5</v>
      </c>
      <c r="J35" s="2">
        <v>1168.8900000000001</v>
      </c>
      <c r="K35" s="2">
        <v>16035.39</v>
      </c>
      <c r="L35" s="2">
        <v>1788.15</v>
      </c>
      <c r="M35" s="2">
        <v>1402.68</v>
      </c>
      <c r="N35" s="13">
        <v>5621.5599999999995</v>
      </c>
      <c r="O35" s="13">
        <v>8812.39</v>
      </c>
      <c r="P35" s="2">
        <v>7223</v>
      </c>
    </row>
    <row r="36" spans="3:16" x14ac:dyDescent="0.2">
      <c r="C36" s="30" t="s">
        <v>62</v>
      </c>
      <c r="D36" s="28" t="s">
        <v>63</v>
      </c>
      <c r="E36" s="13">
        <v>12197</v>
      </c>
      <c r="F36" s="2">
        <v>200</v>
      </c>
      <c r="G36" s="2">
        <v>815</v>
      </c>
      <c r="H36" s="2">
        <v>496</v>
      </c>
      <c r="I36" s="2">
        <v>708.5</v>
      </c>
      <c r="J36" s="2">
        <v>0</v>
      </c>
      <c r="K36" s="2">
        <v>14416.5</v>
      </c>
      <c r="L36" s="2">
        <v>1657.18</v>
      </c>
      <c r="M36" s="2">
        <v>1402.68</v>
      </c>
      <c r="N36" s="13">
        <v>6271.6399999999994</v>
      </c>
      <c r="O36" s="13">
        <v>9331.5</v>
      </c>
      <c r="P36" s="2">
        <v>5085</v>
      </c>
    </row>
    <row r="37" spans="3:16" x14ac:dyDescent="0.2">
      <c r="C37" s="30" t="s">
        <v>64</v>
      </c>
      <c r="D37" s="28" t="s">
        <v>65</v>
      </c>
      <c r="E37" s="2">
        <v>11076</v>
      </c>
      <c r="F37" s="2">
        <v>0</v>
      </c>
      <c r="G37" s="2">
        <v>801</v>
      </c>
      <c r="H37" s="2">
        <v>539</v>
      </c>
      <c r="I37" s="2">
        <v>425.1</v>
      </c>
      <c r="J37" s="2">
        <v>0</v>
      </c>
      <c r="K37" s="2">
        <v>12841.1</v>
      </c>
      <c r="L37" s="2">
        <v>1333.14</v>
      </c>
      <c r="M37" s="2">
        <v>1273.6600000000001</v>
      </c>
      <c r="N37" s="13">
        <v>8909.7999999999993</v>
      </c>
      <c r="O37" s="13">
        <v>11516.599999999999</v>
      </c>
      <c r="P37" s="2">
        <v>1324.5</v>
      </c>
    </row>
    <row r="38" spans="3:16" x14ac:dyDescent="0.2">
      <c r="C38" s="30" t="s">
        <v>66</v>
      </c>
      <c r="D38" s="28" t="s">
        <v>67</v>
      </c>
      <c r="E38" s="2">
        <v>12658</v>
      </c>
      <c r="F38" s="2">
        <v>0</v>
      </c>
      <c r="G38" s="2">
        <v>915</v>
      </c>
      <c r="H38" s="2">
        <v>368.67</v>
      </c>
      <c r="I38" s="2">
        <v>425.1</v>
      </c>
      <c r="J38" s="2">
        <v>0</v>
      </c>
      <c r="K38" s="2">
        <v>14366.77</v>
      </c>
      <c r="L38" s="2">
        <v>846.97</v>
      </c>
      <c r="M38" s="2">
        <v>1455.66</v>
      </c>
      <c r="N38" s="13">
        <v>7588.6399999999994</v>
      </c>
      <c r="O38" s="13">
        <v>9891.27</v>
      </c>
      <c r="P38" s="2">
        <v>4475.5</v>
      </c>
    </row>
    <row r="39" spans="3:16" x14ac:dyDescent="0.2">
      <c r="C39" s="30" t="s">
        <v>68</v>
      </c>
      <c r="D39" s="20" t="s">
        <v>69</v>
      </c>
      <c r="E39" s="2">
        <v>12658</v>
      </c>
      <c r="F39" s="2">
        <v>200</v>
      </c>
      <c r="G39" s="2">
        <v>915</v>
      </c>
      <c r="H39" s="2">
        <v>616</v>
      </c>
      <c r="I39" s="2">
        <v>283.39999999999998</v>
      </c>
      <c r="J39" s="2">
        <v>1265.79</v>
      </c>
      <c r="K39" s="2">
        <v>15938.189999999999</v>
      </c>
      <c r="L39" s="2">
        <v>1891.94</v>
      </c>
      <c r="M39" s="2">
        <v>1455.66</v>
      </c>
      <c r="N39" s="13">
        <v>7224.5899999999983</v>
      </c>
      <c r="O39" s="13">
        <v>10572.189999999999</v>
      </c>
      <c r="P39" s="2">
        <v>5366</v>
      </c>
    </row>
    <row r="40" spans="3:16" x14ac:dyDescent="0.2">
      <c r="C40" s="30" t="s">
        <v>70</v>
      </c>
      <c r="D40" s="20" t="s">
        <v>71</v>
      </c>
      <c r="E40" s="2">
        <v>11076</v>
      </c>
      <c r="F40" s="2">
        <v>400</v>
      </c>
      <c r="G40" s="2">
        <v>864</v>
      </c>
      <c r="H40" s="2">
        <v>582</v>
      </c>
      <c r="I40" s="2">
        <v>283.39999999999998</v>
      </c>
      <c r="J40" s="2">
        <v>813.14</v>
      </c>
      <c r="K40" s="2">
        <v>14018.539999999999</v>
      </c>
      <c r="L40" s="2">
        <v>1724.78</v>
      </c>
      <c r="M40" s="2">
        <v>1402.66</v>
      </c>
      <c r="N40" s="13">
        <v>4266.0999999999985</v>
      </c>
      <c r="O40" s="13">
        <v>7393.5399999999991</v>
      </c>
      <c r="P40" s="2">
        <v>6625</v>
      </c>
    </row>
    <row r="41" spans="3:16" x14ac:dyDescent="0.2">
      <c r="C41" s="30" t="s">
        <v>72</v>
      </c>
      <c r="D41" s="20" t="s">
        <v>73</v>
      </c>
      <c r="E41" s="2">
        <v>11076</v>
      </c>
      <c r="F41" s="2">
        <v>200</v>
      </c>
      <c r="G41" s="2">
        <v>801</v>
      </c>
      <c r="H41" s="2">
        <v>539</v>
      </c>
      <c r="I41" s="2">
        <v>283.39999999999998</v>
      </c>
      <c r="J41" s="2">
        <v>369.19</v>
      </c>
      <c r="K41" s="2">
        <v>13268.59</v>
      </c>
      <c r="L41" s="2">
        <v>1381.18</v>
      </c>
      <c r="M41" s="2">
        <v>1273.6600000000001</v>
      </c>
      <c r="N41" s="13">
        <v>5146.25</v>
      </c>
      <c r="O41" s="13">
        <v>7801.09</v>
      </c>
      <c r="P41" s="2">
        <v>5467.5</v>
      </c>
    </row>
    <row r="42" spans="3:16" x14ac:dyDescent="0.2">
      <c r="C42" s="30" t="s">
        <v>548</v>
      </c>
      <c r="D42" s="20" t="s">
        <v>549</v>
      </c>
      <c r="E42" s="2">
        <v>8123</v>
      </c>
      <c r="F42" s="2">
        <v>0</v>
      </c>
      <c r="G42" s="2">
        <v>0</v>
      </c>
      <c r="H42" s="2">
        <v>0</v>
      </c>
      <c r="I42" s="2">
        <v>0</v>
      </c>
      <c r="J42" s="2">
        <v>18369.690000000002</v>
      </c>
      <c r="K42" s="2">
        <v>26492.690000000002</v>
      </c>
      <c r="L42" s="2">
        <v>2482.6</v>
      </c>
      <c r="M42" s="2">
        <v>0</v>
      </c>
      <c r="N42" s="13">
        <v>8037.0900000000038</v>
      </c>
      <c r="O42" s="13">
        <v>10519.690000000004</v>
      </c>
      <c r="P42" s="2">
        <v>15973</v>
      </c>
    </row>
    <row r="43" spans="3:16" x14ac:dyDescent="0.2">
      <c r="C43" s="30" t="s">
        <v>74</v>
      </c>
      <c r="D43" s="20" t="s">
        <v>75</v>
      </c>
      <c r="E43" s="2">
        <v>11076</v>
      </c>
      <c r="F43" s="2">
        <v>200</v>
      </c>
      <c r="G43" s="2">
        <v>801</v>
      </c>
      <c r="H43" s="2">
        <v>539</v>
      </c>
      <c r="I43" s="2">
        <v>283.39999999999998</v>
      </c>
      <c r="J43" s="2">
        <v>738.38</v>
      </c>
      <c r="K43" s="2">
        <v>13637.779999999999</v>
      </c>
      <c r="L43" s="2">
        <v>1418.88</v>
      </c>
      <c r="M43" s="2">
        <v>1273.72</v>
      </c>
      <c r="N43" s="13">
        <v>4171.6799999999985</v>
      </c>
      <c r="O43" s="13">
        <v>6864.2799999999988</v>
      </c>
      <c r="P43" s="2">
        <v>6773.5</v>
      </c>
    </row>
    <row r="44" spans="3:16" x14ac:dyDescent="0.2">
      <c r="C44" s="30" t="s">
        <v>76</v>
      </c>
      <c r="D44" s="20" t="s">
        <v>77</v>
      </c>
      <c r="E44" s="2">
        <v>11076</v>
      </c>
      <c r="F44" s="2">
        <v>200</v>
      </c>
      <c r="G44" s="2">
        <v>801</v>
      </c>
      <c r="H44" s="2">
        <v>539</v>
      </c>
      <c r="I44" s="2">
        <v>283.39999999999998</v>
      </c>
      <c r="J44" s="2">
        <v>2795.3</v>
      </c>
      <c r="K44" s="2">
        <v>15694.7</v>
      </c>
      <c r="L44" s="2">
        <v>1749.65</v>
      </c>
      <c r="M44" s="2">
        <v>1273.72</v>
      </c>
      <c r="N44" s="13">
        <v>6482.8300000000017</v>
      </c>
      <c r="O44" s="13">
        <v>9506.2000000000007</v>
      </c>
      <c r="P44" s="2">
        <v>6188.5</v>
      </c>
    </row>
    <row r="45" spans="3:16" x14ac:dyDescent="0.2">
      <c r="C45" s="30" t="s">
        <v>78</v>
      </c>
      <c r="D45" s="20" t="s">
        <v>79</v>
      </c>
      <c r="E45" s="2">
        <v>7838.1</v>
      </c>
      <c r="F45" s="2">
        <v>0</v>
      </c>
      <c r="G45" s="2">
        <v>564</v>
      </c>
      <c r="H45" s="2">
        <v>352</v>
      </c>
      <c r="I45" s="2">
        <v>283.39999999999998</v>
      </c>
      <c r="J45" s="2">
        <v>783.81</v>
      </c>
      <c r="K45" s="2">
        <v>9821.31</v>
      </c>
      <c r="L45" s="2">
        <v>761.82</v>
      </c>
      <c r="M45" s="2">
        <v>901.32</v>
      </c>
      <c r="N45" s="13">
        <v>20.669999999999163</v>
      </c>
      <c r="O45" s="13">
        <v>1683.8099999999993</v>
      </c>
      <c r="P45" s="2">
        <v>8137.5</v>
      </c>
    </row>
    <row r="46" spans="3:16" x14ac:dyDescent="0.2">
      <c r="C46" s="30" t="s">
        <v>80</v>
      </c>
      <c r="D46" s="20" t="s">
        <v>81</v>
      </c>
      <c r="E46" s="2">
        <v>11076</v>
      </c>
      <c r="F46" s="2">
        <v>200</v>
      </c>
      <c r="G46" s="2">
        <v>801</v>
      </c>
      <c r="H46" s="2">
        <v>539</v>
      </c>
      <c r="I46" s="2">
        <v>283.39999999999998</v>
      </c>
      <c r="J46" s="2">
        <v>1107.57</v>
      </c>
      <c r="K46" s="2">
        <v>14006.97</v>
      </c>
      <c r="L46" s="2">
        <v>1488.09</v>
      </c>
      <c r="M46" s="2">
        <v>1273.7</v>
      </c>
      <c r="N46" s="13">
        <v>3665.1800000000003</v>
      </c>
      <c r="O46" s="13">
        <v>6426.97</v>
      </c>
      <c r="P46" s="2">
        <v>7580</v>
      </c>
    </row>
    <row r="47" spans="3:16" x14ac:dyDescent="0.2">
      <c r="C47" s="30" t="s">
        <v>82</v>
      </c>
      <c r="D47" s="20" t="s">
        <v>83</v>
      </c>
      <c r="E47" s="2">
        <v>11076</v>
      </c>
      <c r="F47" s="2">
        <v>200</v>
      </c>
      <c r="G47" s="2">
        <v>801</v>
      </c>
      <c r="H47" s="2">
        <v>539</v>
      </c>
      <c r="I47" s="2">
        <v>0</v>
      </c>
      <c r="J47" s="2">
        <v>2267.88</v>
      </c>
      <c r="K47" s="2">
        <v>14883.880000000001</v>
      </c>
      <c r="L47" s="2">
        <v>1612.69</v>
      </c>
      <c r="M47" s="2">
        <v>1273.72</v>
      </c>
      <c r="N47" s="13">
        <v>6102.4700000000012</v>
      </c>
      <c r="O47" s="13">
        <v>8988.880000000001</v>
      </c>
      <c r="P47" s="2">
        <v>5895</v>
      </c>
    </row>
    <row r="48" spans="3:16" x14ac:dyDescent="0.2">
      <c r="C48" s="30" t="s">
        <v>84</v>
      </c>
      <c r="D48" s="20" t="s">
        <v>85</v>
      </c>
      <c r="E48" s="2">
        <v>11076</v>
      </c>
      <c r="F48" s="2">
        <v>0</v>
      </c>
      <c r="G48" s="2">
        <v>801</v>
      </c>
      <c r="H48" s="2">
        <v>539</v>
      </c>
      <c r="I48" s="2">
        <v>0</v>
      </c>
      <c r="J48" s="2">
        <v>0</v>
      </c>
      <c r="K48" s="2">
        <v>12416</v>
      </c>
      <c r="L48" s="2">
        <v>1255.23</v>
      </c>
      <c r="M48" s="2">
        <v>1273.7</v>
      </c>
      <c r="N48" s="13">
        <v>3916.0699999999997</v>
      </c>
      <c r="O48" s="13">
        <v>6445</v>
      </c>
      <c r="P48" s="2">
        <v>5971</v>
      </c>
    </row>
    <row r="49" spans="2:16" x14ac:dyDescent="0.2">
      <c r="C49" s="30" t="s">
        <v>86</v>
      </c>
      <c r="D49" s="20" t="s">
        <v>87</v>
      </c>
      <c r="E49" s="2">
        <v>13156</v>
      </c>
      <c r="F49" s="2">
        <v>0</v>
      </c>
      <c r="G49" s="2">
        <v>926</v>
      </c>
      <c r="H49" s="2">
        <v>630</v>
      </c>
      <c r="I49" s="2">
        <v>0</v>
      </c>
      <c r="J49" s="2">
        <v>0</v>
      </c>
      <c r="K49" s="2">
        <v>14712</v>
      </c>
      <c r="L49" s="2">
        <v>1709.33</v>
      </c>
      <c r="M49" s="2">
        <v>1512.92</v>
      </c>
      <c r="N49" s="13">
        <v>3185.25</v>
      </c>
      <c r="O49" s="13">
        <v>6407.5</v>
      </c>
      <c r="P49" s="2">
        <v>8304.5</v>
      </c>
    </row>
    <row r="50" spans="2:16" x14ac:dyDescent="0.2">
      <c r="C50" s="30" t="s">
        <v>88</v>
      </c>
      <c r="D50" s="20" t="s">
        <v>89</v>
      </c>
      <c r="E50" s="2">
        <v>11076</v>
      </c>
      <c r="F50" s="2">
        <v>0</v>
      </c>
      <c r="G50" s="2">
        <v>801</v>
      </c>
      <c r="H50" s="2">
        <v>539</v>
      </c>
      <c r="I50" s="2">
        <v>0</v>
      </c>
      <c r="J50" s="2">
        <v>0</v>
      </c>
      <c r="K50" s="2">
        <v>12416</v>
      </c>
      <c r="L50" s="2">
        <v>1253.49</v>
      </c>
      <c r="M50" s="2">
        <v>1273.7</v>
      </c>
      <c r="N50" s="13">
        <v>1670.8099999999995</v>
      </c>
      <c r="O50" s="13">
        <v>4198</v>
      </c>
      <c r="P50" s="2">
        <v>8218</v>
      </c>
    </row>
    <row r="51" spans="2:16" x14ac:dyDescent="0.2">
      <c r="C51" s="30" t="s">
        <v>90</v>
      </c>
      <c r="D51" s="20" t="s">
        <v>91</v>
      </c>
      <c r="E51" s="2">
        <v>11496</v>
      </c>
      <c r="F51" s="2">
        <v>0</v>
      </c>
      <c r="G51" s="2">
        <v>820</v>
      </c>
      <c r="H51" s="2">
        <v>510</v>
      </c>
      <c r="I51" s="2">
        <v>0</v>
      </c>
      <c r="J51" s="2">
        <v>0</v>
      </c>
      <c r="K51" s="2">
        <v>12826</v>
      </c>
      <c r="L51" s="2">
        <v>1328.19</v>
      </c>
      <c r="M51" s="2">
        <v>1322.04</v>
      </c>
      <c r="N51" s="13">
        <v>12.770000000000437</v>
      </c>
      <c r="O51" s="13">
        <v>2663.0000000000005</v>
      </c>
      <c r="P51" s="2">
        <v>10163</v>
      </c>
    </row>
    <row r="52" spans="2:16" x14ac:dyDescent="0.2">
      <c r="C52" s="30" t="s">
        <v>92</v>
      </c>
      <c r="D52" s="20" t="s">
        <v>93</v>
      </c>
      <c r="E52" s="2">
        <v>12658</v>
      </c>
      <c r="F52" s="2">
        <v>200</v>
      </c>
      <c r="G52" s="2">
        <v>915</v>
      </c>
      <c r="H52" s="2">
        <v>472.27</v>
      </c>
      <c r="I52" s="2">
        <v>0</v>
      </c>
      <c r="J52" s="2">
        <v>0</v>
      </c>
      <c r="K52" s="2">
        <v>14245.27</v>
      </c>
      <c r="L52" s="2">
        <v>993.42</v>
      </c>
      <c r="M52" s="2">
        <v>1455.66</v>
      </c>
      <c r="N52" s="13">
        <v>598.69000000000051</v>
      </c>
      <c r="O52" s="13">
        <v>3047.7700000000004</v>
      </c>
      <c r="P52" s="2">
        <v>11197.5</v>
      </c>
    </row>
    <row r="53" spans="2:16" x14ac:dyDescent="0.2">
      <c r="C53" s="30" t="s">
        <v>94</v>
      </c>
      <c r="D53" s="20" t="s">
        <v>95</v>
      </c>
      <c r="E53" s="2">
        <v>15333</v>
      </c>
      <c r="F53" s="2">
        <v>400</v>
      </c>
      <c r="G53" s="2">
        <v>1093</v>
      </c>
      <c r="H53" s="2">
        <v>679</v>
      </c>
      <c r="I53" s="2">
        <v>0</v>
      </c>
      <c r="J53" s="2">
        <v>0</v>
      </c>
      <c r="K53" s="2">
        <v>17505</v>
      </c>
      <c r="L53" s="2">
        <v>2316.86</v>
      </c>
      <c r="M53" s="2">
        <v>1763.3</v>
      </c>
      <c r="N53" s="13">
        <v>-0.15999999999985448</v>
      </c>
      <c r="O53" s="13">
        <v>4080</v>
      </c>
      <c r="P53" s="2">
        <v>13425</v>
      </c>
    </row>
    <row r="54" spans="2:16" x14ac:dyDescent="0.2">
      <c r="C54" s="30" t="s">
        <v>96</v>
      </c>
      <c r="D54" s="20" t="s">
        <v>97</v>
      </c>
      <c r="E54" s="2">
        <v>15333</v>
      </c>
      <c r="F54" s="2">
        <v>400</v>
      </c>
      <c r="G54" s="2">
        <v>1093</v>
      </c>
      <c r="H54" s="2">
        <v>679</v>
      </c>
      <c r="I54" s="2">
        <v>0</v>
      </c>
      <c r="J54" s="2">
        <v>0</v>
      </c>
      <c r="K54" s="2">
        <v>17505</v>
      </c>
      <c r="L54" s="2">
        <v>2316.86</v>
      </c>
      <c r="M54" s="2">
        <v>1763.3</v>
      </c>
      <c r="N54" s="13">
        <v>0.34000000000014552</v>
      </c>
      <c r="O54" s="13">
        <v>4080.5</v>
      </c>
      <c r="P54" s="2">
        <v>13424.5</v>
      </c>
    </row>
    <row r="55" spans="2:16" s="26" customFormat="1" x14ac:dyDescent="0.2">
      <c r="C55" s="31"/>
      <c r="E55" s="26" t="s">
        <v>39</v>
      </c>
      <c r="F55" s="26" t="s">
        <v>39</v>
      </c>
      <c r="G55" s="26" t="s">
        <v>39</v>
      </c>
      <c r="H55" s="26" t="s">
        <v>39</v>
      </c>
      <c r="I55" s="26" t="s">
        <v>39</v>
      </c>
      <c r="J55" s="26" t="s">
        <v>39</v>
      </c>
      <c r="K55" s="26" t="s">
        <v>39</v>
      </c>
      <c r="L55" s="26" t="s">
        <v>39</v>
      </c>
      <c r="M55" s="26" t="s">
        <v>39</v>
      </c>
      <c r="N55" s="26" t="s">
        <v>39</v>
      </c>
      <c r="O55" s="26" t="s">
        <v>39</v>
      </c>
      <c r="P55" s="26" t="s">
        <v>39</v>
      </c>
    </row>
    <row r="56" spans="2:16" x14ac:dyDescent="0.2">
      <c r="C56" s="30"/>
    </row>
    <row r="57" spans="2:16" x14ac:dyDescent="0.2">
      <c r="C57" s="32" t="s">
        <v>100</v>
      </c>
    </row>
    <row r="58" spans="2:16" x14ac:dyDescent="0.2">
      <c r="B58" s="4"/>
      <c r="C58" s="30" t="s">
        <v>103</v>
      </c>
      <c r="D58" s="20" t="s">
        <v>104</v>
      </c>
      <c r="E58" s="2">
        <v>15277</v>
      </c>
      <c r="F58" s="2">
        <v>400</v>
      </c>
      <c r="G58" s="2">
        <v>1130</v>
      </c>
      <c r="H58" s="2">
        <v>770</v>
      </c>
      <c r="I58" s="2">
        <v>0</v>
      </c>
      <c r="J58" s="2">
        <v>0</v>
      </c>
      <c r="K58" s="2">
        <v>17577</v>
      </c>
      <c r="L58" s="2">
        <v>2332.2199999999998</v>
      </c>
      <c r="M58" s="2">
        <v>1756.84</v>
      </c>
      <c r="N58" s="13">
        <v>3670.4400000000005</v>
      </c>
      <c r="O58" s="2">
        <v>7759.5</v>
      </c>
      <c r="P58" s="2">
        <v>9817.5</v>
      </c>
    </row>
    <row r="59" spans="2:16" x14ac:dyDescent="0.2">
      <c r="B59" s="4"/>
      <c r="C59" s="30" t="s">
        <v>105</v>
      </c>
      <c r="D59" s="20" t="s">
        <v>106</v>
      </c>
      <c r="E59" s="2">
        <v>11500</v>
      </c>
      <c r="F59" s="2">
        <v>0</v>
      </c>
      <c r="G59" s="2">
        <v>820</v>
      </c>
      <c r="H59" s="2">
        <v>510</v>
      </c>
      <c r="I59" s="2">
        <v>0</v>
      </c>
      <c r="J59" s="2">
        <v>1341.55</v>
      </c>
      <c r="K59" s="2">
        <v>14171.55</v>
      </c>
      <c r="L59" s="2">
        <v>1514.15</v>
      </c>
      <c r="M59" s="2">
        <v>1322.38</v>
      </c>
      <c r="N59" s="13">
        <v>75.519999999998618</v>
      </c>
      <c r="O59" s="2">
        <v>2912.0499999999988</v>
      </c>
      <c r="P59" s="2">
        <v>11259.5</v>
      </c>
    </row>
    <row r="60" spans="2:16" x14ac:dyDescent="0.2">
      <c r="B60" s="4"/>
      <c r="C60" s="30" t="s">
        <v>107</v>
      </c>
      <c r="D60" s="20" t="s">
        <v>108</v>
      </c>
      <c r="E60" s="2">
        <v>16246</v>
      </c>
      <c r="F60" s="2">
        <v>400</v>
      </c>
      <c r="G60" s="2">
        <v>1128</v>
      </c>
      <c r="H60" s="2">
        <v>703</v>
      </c>
      <c r="I60" s="2">
        <v>0</v>
      </c>
      <c r="J60" s="2">
        <v>0</v>
      </c>
      <c r="K60" s="2">
        <v>18477</v>
      </c>
      <c r="L60" s="2">
        <v>2524.52</v>
      </c>
      <c r="M60" s="2">
        <v>1868.32</v>
      </c>
      <c r="N60" s="13">
        <v>1553.6599999999999</v>
      </c>
      <c r="O60" s="2">
        <v>5946.5</v>
      </c>
      <c r="P60" s="2">
        <v>12530.5</v>
      </c>
    </row>
    <row r="61" spans="2:16" x14ac:dyDescent="0.2">
      <c r="B61" s="4"/>
      <c r="C61" s="30" t="s">
        <v>109</v>
      </c>
      <c r="D61" s="20" t="s">
        <v>110</v>
      </c>
      <c r="E61" s="2">
        <v>14287</v>
      </c>
      <c r="F61" s="2">
        <v>200</v>
      </c>
      <c r="G61" s="2">
        <v>957</v>
      </c>
      <c r="H61" s="2">
        <v>881</v>
      </c>
      <c r="I61" s="2">
        <v>0</v>
      </c>
      <c r="J61" s="2">
        <v>0</v>
      </c>
      <c r="K61" s="2">
        <v>16325</v>
      </c>
      <c r="L61" s="2">
        <v>2064.8000000000002</v>
      </c>
      <c r="M61" s="2">
        <v>1643</v>
      </c>
      <c r="N61" s="13">
        <v>4952.7000000000007</v>
      </c>
      <c r="O61" s="2">
        <v>8660.5</v>
      </c>
      <c r="P61" s="2">
        <v>7664.5</v>
      </c>
    </row>
    <row r="62" spans="2:16" x14ac:dyDescent="0.2">
      <c r="B62" s="4"/>
      <c r="C62" s="30" t="s">
        <v>111</v>
      </c>
      <c r="D62" s="20" t="s">
        <v>112</v>
      </c>
      <c r="E62" s="2">
        <v>14287</v>
      </c>
      <c r="F62" s="2">
        <v>0</v>
      </c>
      <c r="G62" s="2">
        <v>957</v>
      </c>
      <c r="H62" s="2">
        <v>881</v>
      </c>
      <c r="I62" s="2">
        <v>0</v>
      </c>
      <c r="J62" s="2">
        <v>1428.69</v>
      </c>
      <c r="K62" s="2">
        <v>17553.689999999999</v>
      </c>
      <c r="L62" s="2">
        <v>2237.0100000000002</v>
      </c>
      <c r="M62" s="2">
        <v>1643</v>
      </c>
      <c r="N62" s="13">
        <v>5577.6799999999985</v>
      </c>
      <c r="O62" s="2">
        <v>9457.6899999999987</v>
      </c>
      <c r="P62" s="2">
        <v>8096</v>
      </c>
    </row>
    <row r="63" spans="2:16" x14ac:dyDescent="0.2">
      <c r="B63" s="4"/>
      <c r="C63" s="30" t="s">
        <v>29</v>
      </c>
      <c r="D63" s="20" t="s">
        <v>30</v>
      </c>
      <c r="E63" s="2">
        <v>11279</v>
      </c>
      <c r="F63" s="2">
        <v>0</v>
      </c>
      <c r="G63" s="2">
        <v>802</v>
      </c>
      <c r="H63" s="2">
        <v>482</v>
      </c>
      <c r="I63" s="2">
        <v>0</v>
      </c>
      <c r="J63" s="2">
        <v>141</v>
      </c>
      <c r="K63" s="2">
        <v>12704</v>
      </c>
      <c r="L63" s="2">
        <v>1297.8499999999999</v>
      </c>
      <c r="M63" s="2">
        <v>1297.2</v>
      </c>
      <c r="N63" s="13">
        <v>1172.4500000000007</v>
      </c>
      <c r="O63" s="2">
        <v>3767.5000000000009</v>
      </c>
      <c r="P63" s="2">
        <v>8936.5</v>
      </c>
    </row>
    <row r="64" spans="2:16" x14ac:dyDescent="0.2">
      <c r="B64" s="4"/>
      <c r="C64" s="30" t="s">
        <v>496</v>
      </c>
      <c r="D64" s="20" t="s">
        <v>497</v>
      </c>
      <c r="E64" s="2">
        <v>10954</v>
      </c>
      <c r="F64" s="2">
        <v>0</v>
      </c>
      <c r="G64" s="2">
        <v>784</v>
      </c>
      <c r="H64" s="2">
        <v>482</v>
      </c>
      <c r="I64" s="2">
        <v>0</v>
      </c>
      <c r="J64" s="2">
        <v>0</v>
      </c>
      <c r="K64" s="2">
        <v>12220</v>
      </c>
      <c r="L64" s="2">
        <v>1219.56</v>
      </c>
      <c r="M64" s="2">
        <v>1259.74</v>
      </c>
      <c r="N64" s="13">
        <v>1287.2000000000007</v>
      </c>
      <c r="O64" s="2">
        <v>3766.5000000000009</v>
      </c>
      <c r="P64" s="2">
        <v>8453.5</v>
      </c>
    </row>
    <row r="65" spans="2:16" x14ac:dyDescent="0.2">
      <c r="B65" s="4"/>
      <c r="C65" s="30" t="s">
        <v>113</v>
      </c>
      <c r="D65" s="20" t="s">
        <v>114</v>
      </c>
      <c r="E65" s="2">
        <v>11669</v>
      </c>
      <c r="F65" s="2">
        <v>200</v>
      </c>
      <c r="G65" s="2">
        <v>941</v>
      </c>
      <c r="H65" s="2">
        <v>645</v>
      </c>
      <c r="I65" s="2">
        <v>0</v>
      </c>
      <c r="J65" s="2">
        <v>0</v>
      </c>
      <c r="K65" s="2">
        <v>13455</v>
      </c>
      <c r="L65" s="2">
        <v>1449.32</v>
      </c>
      <c r="M65" s="2">
        <v>1341.92</v>
      </c>
      <c r="N65" s="13">
        <v>1679.7600000000002</v>
      </c>
      <c r="O65" s="2">
        <v>4471</v>
      </c>
      <c r="P65" s="2">
        <v>8984</v>
      </c>
    </row>
    <row r="66" spans="2:16" x14ac:dyDescent="0.2">
      <c r="B66" s="4"/>
      <c r="C66" s="30" t="s">
        <v>506</v>
      </c>
      <c r="D66" s="20" t="s">
        <v>507</v>
      </c>
      <c r="E66" s="2">
        <v>10954</v>
      </c>
      <c r="F66" s="2">
        <v>0</v>
      </c>
      <c r="G66" s="2">
        <v>784</v>
      </c>
      <c r="H66" s="2">
        <v>499</v>
      </c>
      <c r="I66" s="2">
        <v>0</v>
      </c>
      <c r="J66" s="2">
        <v>0</v>
      </c>
      <c r="K66" s="2">
        <v>12237</v>
      </c>
      <c r="L66" s="2">
        <v>1203.6500000000001</v>
      </c>
      <c r="M66" s="2">
        <v>1259.69</v>
      </c>
      <c r="N66" s="13">
        <v>118.65999999999985</v>
      </c>
      <c r="O66" s="2">
        <v>2582</v>
      </c>
      <c r="P66" s="2">
        <v>9655</v>
      </c>
    </row>
    <row r="67" spans="2:16" s="26" customFormat="1" x14ac:dyDescent="0.2">
      <c r="B67" s="4"/>
      <c r="C67" s="31"/>
      <c r="E67" s="2"/>
      <c r="F67" s="26" t="s">
        <v>39</v>
      </c>
      <c r="G67" s="26" t="s">
        <v>39</v>
      </c>
      <c r="H67" s="26" t="s">
        <v>39</v>
      </c>
      <c r="I67" s="26" t="s">
        <v>39</v>
      </c>
      <c r="J67" s="26" t="s">
        <v>39</v>
      </c>
      <c r="K67" s="26" t="s">
        <v>39</v>
      </c>
      <c r="L67" s="26" t="s">
        <v>39</v>
      </c>
      <c r="M67" s="26" t="s">
        <v>39</v>
      </c>
      <c r="N67" s="26" t="s">
        <v>39</v>
      </c>
      <c r="O67" s="26" t="s">
        <v>39</v>
      </c>
      <c r="P67" s="26" t="s">
        <v>39</v>
      </c>
    </row>
    <row r="68" spans="2:16" x14ac:dyDescent="0.2">
      <c r="C68" s="30"/>
    </row>
    <row r="69" spans="2:16" x14ac:dyDescent="0.2">
      <c r="C69" s="32" t="s">
        <v>125</v>
      </c>
    </row>
    <row r="70" spans="2:16" x14ac:dyDescent="0.2">
      <c r="C70" s="30" t="s">
        <v>126</v>
      </c>
      <c r="D70" s="20" t="s">
        <v>127</v>
      </c>
      <c r="E70" s="2">
        <v>10954</v>
      </c>
      <c r="F70" s="2">
        <v>400</v>
      </c>
      <c r="G70" s="2">
        <v>784</v>
      </c>
      <c r="H70" s="2">
        <v>499</v>
      </c>
      <c r="I70" s="2">
        <v>708.5</v>
      </c>
      <c r="J70" s="2">
        <v>0</v>
      </c>
      <c r="K70" s="2">
        <v>13345.5</v>
      </c>
      <c r="L70" s="2">
        <v>1428.38</v>
      </c>
      <c r="M70" s="2">
        <v>1259.7</v>
      </c>
      <c r="N70" s="2">
        <v>-7.999999999992724E-2</v>
      </c>
      <c r="O70" s="2">
        <v>2688</v>
      </c>
      <c r="P70" s="2">
        <v>10657.5</v>
      </c>
    </row>
    <row r="71" spans="2:16" x14ac:dyDescent="0.2">
      <c r="C71" s="30" t="s">
        <v>128</v>
      </c>
      <c r="D71" s="20" t="s">
        <v>129</v>
      </c>
      <c r="E71" s="2">
        <v>12185</v>
      </c>
      <c r="F71" s="2">
        <v>0</v>
      </c>
      <c r="G71" s="2">
        <v>784</v>
      </c>
      <c r="H71" s="2">
        <v>499</v>
      </c>
      <c r="I71" s="2">
        <v>708.5</v>
      </c>
      <c r="J71" s="2">
        <v>0</v>
      </c>
      <c r="K71" s="2">
        <v>14176.5</v>
      </c>
      <c r="L71" s="2">
        <v>1594.35</v>
      </c>
      <c r="M71" s="2">
        <v>1401.3</v>
      </c>
      <c r="N71" s="2">
        <v>53.850000000000364</v>
      </c>
      <c r="O71" s="2">
        <v>3049.5</v>
      </c>
      <c r="P71" s="2">
        <v>11127</v>
      </c>
    </row>
    <row r="72" spans="2:16" x14ac:dyDescent="0.2">
      <c r="C72" s="30" t="s">
        <v>130</v>
      </c>
      <c r="D72" s="20" t="s">
        <v>131</v>
      </c>
      <c r="E72" s="2">
        <v>10954</v>
      </c>
      <c r="F72" s="2">
        <v>400</v>
      </c>
      <c r="G72" s="2">
        <v>784</v>
      </c>
      <c r="H72" s="2">
        <v>499</v>
      </c>
      <c r="I72" s="2">
        <v>0</v>
      </c>
      <c r="J72" s="2">
        <v>0</v>
      </c>
      <c r="K72" s="2">
        <v>12637</v>
      </c>
      <c r="L72" s="2">
        <v>1296.5999999999999</v>
      </c>
      <c r="M72" s="2">
        <v>1259.7</v>
      </c>
      <c r="N72" s="2">
        <v>0.2000000000007276</v>
      </c>
      <c r="O72" s="2">
        <v>2556.5000000000009</v>
      </c>
      <c r="P72" s="2">
        <v>10080.5</v>
      </c>
    </row>
    <row r="73" spans="2:16" x14ac:dyDescent="0.2">
      <c r="C73" s="30" t="s">
        <v>132</v>
      </c>
      <c r="D73" s="20" t="s">
        <v>133</v>
      </c>
      <c r="E73" s="2">
        <v>10954</v>
      </c>
      <c r="F73" s="2">
        <v>200</v>
      </c>
      <c r="G73" s="2">
        <v>784</v>
      </c>
      <c r="H73" s="2">
        <v>499</v>
      </c>
      <c r="I73" s="2">
        <v>0</v>
      </c>
      <c r="J73" s="2">
        <v>0</v>
      </c>
      <c r="K73" s="2">
        <v>12437</v>
      </c>
      <c r="L73" s="2">
        <v>1260.76</v>
      </c>
      <c r="M73" s="2">
        <v>1259.7</v>
      </c>
      <c r="N73" s="2">
        <v>0.54000000000087311</v>
      </c>
      <c r="O73" s="2">
        <v>2521.0000000000009</v>
      </c>
      <c r="P73" s="2">
        <v>9916</v>
      </c>
    </row>
    <row r="74" spans="2:16" x14ac:dyDescent="0.2">
      <c r="C74" s="30" t="s">
        <v>134</v>
      </c>
      <c r="D74" s="20" t="s">
        <v>135</v>
      </c>
      <c r="E74" s="2">
        <v>10954</v>
      </c>
      <c r="F74" s="2">
        <v>400</v>
      </c>
      <c r="G74" s="2">
        <v>784</v>
      </c>
      <c r="H74" s="2">
        <v>499</v>
      </c>
      <c r="I74" s="2">
        <v>0</v>
      </c>
      <c r="J74" s="2">
        <v>0</v>
      </c>
      <c r="K74" s="2">
        <v>12637</v>
      </c>
      <c r="L74" s="2">
        <v>1296.5999999999999</v>
      </c>
      <c r="M74" s="2">
        <v>1259.7</v>
      </c>
      <c r="N74" s="2">
        <v>-0.2999999999992724</v>
      </c>
      <c r="O74" s="2">
        <v>2556.0000000000009</v>
      </c>
      <c r="P74" s="2">
        <v>10081</v>
      </c>
    </row>
    <row r="75" spans="2:16" s="26" customFormat="1" x14ac:dyDescent="0.2">
      <c r="C75" s="31"/>
      <c r="E75" s="26" t="s">
        <v>39</v>
      </c>
      <c r="F75" s="26" t="s">
        <v>39</v>
      </c>
      <c r="G75" s="26" t="s">
        <v>39</v>
      </c>
      <c r="H75" s="26" t="s">
        <v>39</v>
      </c>
      <c r="I75" s="26" t="s">
        <v>39</v>
      </c>
      <c r="J75" s="26" t="s">
        <v>39</v>
      </c>
      <c r="K75" s="26" t="s">
        <v>39</v>
      </c>
      <c r="L75" s="26" t="s">
        <v>39</v>
      </c>
      <c r="M75" s="26" t="s">
        <v>39</v>
      </c>
      <c r="N75" s="26" t="s">
        <v>39</v>
      </c>
      <c r="O75" s="26" t="s">
        <v>39</v>
      </c>
      <c r="P75" s="26" t="s">
        <v>39</v>
      </c>
    </row>
    <row r="76" spans="2:16" x14ac:dyDescent="0.2">
      <c r="C76" s="30"/>
    </row>
    <row r="77" spans="2:16" x14ac:dyDescent="0.2">
      <c r="C77" s="32" t="s">
        <v>138</v>
      </c>
    </row>
    <row r="78" spans="2:16" x14ac:dyDescent="0.2">
      <c r="C78" s="30" t="s">
        <v>498</v>
      </c>
      <c r="D78" s="20" t="s">
        <v>499</v>
      </c>
      <c r="E78" s="2">
        <v>12185</v>
      </c>
      <c r="F78" s="2">
        <v>0</v>
      </c>
      <c r="G78" s="2">
        <v>846</v>
      </c>
      <c r="H78" s="2">
        <v>528</v>
      </c>
      <c r="I78" s="2">
        <v>739.32</v>
      </c>
      <c r="J78" s="2">
        <v>0</v>
      </c>
      <c r="K78" s="2">
        <v>14298.32</v>
      </c>
      <c r="L78" s="2">
        <v>1540.3</v>
      </c>
      <c r="M78" s="2">
        <v>1351.98</v>
      </c>
      <c r="N78" s="2">
        <v>429.04000000000087</v>
      </c>
      <c r="O78" s="2">
        <v>3321.3200000000006</v>
      </c>
      <c r="P78" s="2">
        <v>10977</v>
      </c>
    </row>
    <row r="79" spans="2:16" x14ac:dyDescent="0.2">
      <c r="C79" s="30" t="s">
        <v>139</v>
      </c>
      <c r="D79" s="20" t="s">
        <v>140</v>
      </c>
      <c r="E79" s="2">
        <v>10954</v>
      </c>
      <c r="F79" s="2">
        <v>200</v>
      </c>
      <c r="G79" s="2">
        <v>784</v>
      </c>
      <c r="H79" s="2">
        <v>499</v>
      </c>
      <c r="I79" s="2">
        <v>708.5</v>
      </c>
      <c r="J79" s="2">
        <v>0</v>
      </c>
      <c r="K79" s="2">
        <v>13145.5</v>
      </c>
      <c r="L79" s="2">
        <v>1390.13</v>
      </c>
      <c r="M79" s="2">
        <v>1259.7</v>
      </c>
      <c r="N79" s="2">
        <v>0.17000000000007276</v>
      </c>
      <c r="O79" s="2">
        <v>2650</v>
      </c>
      <c r="P79" s="2">
        <v>10495.5</v>
      </c>
    </row>
    <row r="80" spans="2:16" x14ac:dyDescent="0.2">
      <c r="C80" s="30" t="s">
        <v>141</v>
      </c>
      <c r="D80" s="20" t="s">
        <v>142</v>
      </c>
      <c r="E80" s="2">
        <v>10954</v>
      </c>
      <c r="F80" s="2">
        <v>0</v>
      </c>
      <c r="G80" s="2">
        <v>784</v>
      </c>
      <c r="H80" s="2">
        <v>499</v>
      </c>
      <c r="I80" s="2">
        <v>0</v>
      </c>
      <c r="J80" s="2">
        <v>0</v>
      </c>
      <c r="K80" s="2">
        <v>12237</v>
      </c>
      <c r="L80" s="2">
        <v>1209.6400000000001</v>
      </c>
      <c r="M80" s="2">
        <v>1259.7</v>
      </c>
      <c r="N80" s="2">
        <v>85.159999999999854</v>
      </c>
      <c r="O80" s="2">
        <v>2554.5</v>
      </c>
      <c r="P80" s="2">
        <v>9682.5</v>
      </c>
    </row>
    <row r="81" spans="3:16" x14ac:dyDescent="0.2">
      <c r="C81" s="30" t="s">
        <v>438</v>
      </c>
      <c r="D81" s="20" t="s">
        <v>439</v>
      </c>
      <c r="E81" s="2">
        <v>10954</v>
      </c>
      <c r="F81" s="2">
        <v>0</v>
      </c>
      <c r="G81" s="2">
        <v>784</v>
      </c>
      <c r="H81" s="2">
        <v>499</v>
      </c>
      <c r="I81" s="2">
        <v>0</v>
      </c>
      <c r="J81" s="2">
        <v>0</v>
      </c>
      <c r="K81" s="2">
        <v>12237</v>
      </c>
      <c r="L81" s="2">
        <v>1210.01</v>
      </c>
      <c r="M81" s="2">
        <v>1259.7</v>
      </c>
      <c r="N81" s="2">
        <v>2195.2900000000009</v>
      </c>
      <c r="O81" s="2">
        <v>4665.0000000000009</v>
      </c>
      <c r="P81" s="2">
        <v>7572</v>
      </c>
    </row>
    <row r="82" spans="3:16" x14ac:dyDescent="0.2">
      <c r="C82" s="30" t="s">
        <v>508</v>
      </c>
      <c r="D82" s="20" t="s">
        <v>509</v>
      </c>
      <c r="E82" s="2">
        <v>12185</v>
      </c>
      <c r="F82" s="2">
        <v>0</v>
      </c>
      <c r="G82" s="2">
        <v>846</v>
      </c>
      <c r="H82" s="2">
        <v>528</v>
      </c>
      <c r="I82" s="2">
        <v>0</v>
      </c>
      <c r="J82" s="2">
        <v>0</v>
      </c>
      <c r="K82" s="2">
        <v>13559</v>
      </c>
      <c r="L82" s="2">
        <v>1370.49</v>
      </c>
      <c r="M82" s="2">
        <v>1351.98</v>
      </c>
      <c r="N82" s="2">
        <v>3310.0299999999988</v>
      </c>
      <c r="O82" s="2">
        <v>6032.4999999999991</v>
      </c>
      <c r="P82" s="2">
        <v>7526.5</v>
      </c>
    </row>
    <row r="83" spans="3:16" x14ac:dyDescent="0.2">
      <c r="C83" s="30" t="s">
        <v>143</v>
      </c>
      <c r="D83" s="20" t="s">
        <v>144</v>
      </c>
      <c r="E83" s="2">
        <v>10954</v>
      </c>
      <c r="F83" s="2">
        <v>0</v>
      </c>
      <c r="G83" s="2">
        <v>784</v>
      </c>
      <c r="H83" s="2">
        <v>499</v>
      </c>
      <c r="I83" s="2">
        <v>0</v>
      </c>
      <c r="J83" s="2">
        <v>0</v>
      </c>
      <c r="K83" s="2">
        <v>12237</v>
      </c>
      <c r="L83" s="2">
        <v>1224.92</v>
      </c>
      <c r="M83" s="2">
        <v>1259.7</v>
      </c>
      <c r="N83" s="2">
        <v>0.38000000000101863</v>
      </c>
      <c r="O83" s="2">
        <v>2485.0000000000009</v>
      </c>
      <c r="P83" s="2">
        <v>9752</v>
      </c>
    </row>
    <row r="84" spans="3:16" x14ac:dyDescent="0.2">
      <c r="C84" s="30" t="s">
        <v>145</v>
      </c>
      <c r="D84" s="20" t="s">
        <v>146</v>
      </c>
      <c r="E84" s="2">
        <v>10954</v>
      </c>
      <c r="F84" s="2">
        <v>0</v>
      </c>
      <c r="G84" s="2">
        <v>784</v>
      </c>
      <c r="H84" s="2">
        <v>499</v>
      </c>
      <c r="I84" s="2">
        <v>0</v>
      </c>
      <c r="J84" s="2">
        <v>0</v>
      </c>
      <c r="K84" s="2">
        <v>12237</v>
      </c>
      <c r="L84" s="2">
        <v>1224.92</v>
      </c>
      <c r="M84" s="2">
        <v>1259.7</v>
      </c>
      <c r="N84" s="2">
        <v>0.38000000000101863</v>
      </c>
      <c r="O84" s="2">
        <v>2485.0000000000009</v>
      </c>
      <c r="P84" s="2">
        <v>9752</v>
      </c>
    </row>
    <row r="85" spans="3:16" x14ac:dyDescent="0.2">
      <c r="C85" s="30" t="s">
        <v>147</v>
      </c>
      <c r="D85" s="20" t="s">
        <v>148</v>
      </c>
      <c r="E85" s="2">
        <v>10954</v>
      </c>
      <c r="F85" s="2">
        <v>200</v>
      </c>
      <c r="G85" s="2">
        <v>784</v>
      </c>
      <c r="H85" s="2">
        <v>499</v>
      </c>
      <c r="I85" s="2">
        <v>0</v>
      </c>
      <c r="J85" s="2">
        <v>0</v>
      </c>
      <c r="K85" s="2">
        <v>12437</v>
      </c>
      <c r="L85" s="2">
        <v>1260.76</v>
      </c>
      <c r="M85" s="2">
        <v>1259.7</v>
      </c>
      <c r="N85" s="2">
        <v>1566.0400000000009</v>
      </c>
      <c r="O85" s="2">
        <v>4086.5000000000009</v>
      </c>
      <c r="P85" s="2">
        <v>8350.5</v>
      </c>
    </row>
    <row r="86" spans="3:16" x14ac:dyDescent="0.2">
      <c r="C86" s="30" t="s">
        <v>149</v>
      </c>
      <c r="D86" s="20" t="s">
        <v>150</v>
      </c>
      <c r="E86" s="2">
        <v>10954</v>
      </c>
      <c r="F86" s="2">
        <v>400</v>
      </c>
      <c r="G86" s="2">
        <v>784</v>
      </c>
      <c r="H86" s="2">
        <v>499</v>
      </c>
      <c r="I86" s="2">
        <v>0</v>
      </c>
      <c r="J86" s="2">
        <v>0</v>
      </c>
      <c r="K86" s="2">
        <v>12637</v>
      </c>
      <c r="L86" s="2">
        <v>1296.5999999999999</v>
      </c>
      <c r="M86" s="2">
        <v>1259.7</v>
      </c>
      <c r="N86" s="2">
        <v>0.2000000000007276</v>
      </c>
      <c r="O86" s="2">
        <v>2556.5000000000009</v>
      </c>
      <c r="P86" s="2">
        <v>10080.5</v>
      </c>
    </row>
    <row r="87" spans="3:16" x14ac:dyDescent="0.2">
      <c r="C87" s="30" t="s">
        <v>151</v>
      </c>
      <c r="D87" s="20" t="s">
        <v>152</v>
      </c>
      <c r="E87" s="2">
        <v>10954</v>
      </c>
      <c r="F87" s="2">
        <v>400</v>
      </c>
      <c r="G87" s="2">
        <v>784</v>
      </c>
      <c r="H87" s="2">
        <v>499</v>
      </c>
      <c r="I87" s="2">
        <v>0</v>
      </c>
      <c r="J87" s="2">
        <v>0</v>
      </c>
      <c r="K87" s="2">
        <v>12637</v>
      </c>
      <c r="L87" s="2">
        <v>1296.5999999999999</v>
      </c>
      <c r="M87" s="2">
        <v>1259.7</v>
      </c>
      <c r="N87" s="2">
        <v>0.2000000000007276</v>
      </c>
      <c r="O87" s="2">
        <v>2556.5000000000009</v>
      </c>
      <c r="P87" s="2">
        <v>10080.5</v>
      </c>
    </row>
    <row r="88" spans="3:16" s="26" customFormat="1" x14ac:dyDescent="0.2">
      <c r="C88" s="31"/>
      <c r="E88" s="26" t="s">
        <v>39</v>
      </c>
      <c r="F88" s="26" t="s">
        <v>39</v>
      </c>
      <c r="G88" s="26" t="s">
        <v>39</v>
      </c>
      <c r="H88" s="26" t="s">
        <v>39</v>
      </c>
      <c r="I88" s="26" t="s">
        <v>39</v>
      </c>
      <c r="J88" s="26" t="s">
        <v>39</v>
      </c>
      <c r="K88" s="26" t="s">
        <v>39</v>
      </c>
      <c r="L88" s="26" t="s">
        <v>39</v>
      </c>
      <c r="M88" s="26" t="s">
        <v>39</v>
      </c>
      <c r="N88" s="26" t="s">
        <v>39</v>
      </c>
      <c r="O88" s="26" t="s">
        <v>39</v>
      </c>
      <c r="P88" s="26" t="s">
        <v>39</v>
      </c>
    </row>
    <row r="89" spans="3:16" x14ac:dyDescent="0.2">
      <c r="C89" s="30"/>
    </row>
    <row r="90" spans="3:16" x14ac:dyDescent="0.2">
      <c r="C90" s="32" t="s">
        <v>157</v>
      </c>
    </row>
    <row r="91" spans="3:16" x14ac:dyDescent="0.2">
      <c r="C91" s="30" t="s">
        <v>550</v>
      </c>
      <c r="D91" s="20" t="s">
        <v>551</v>
      </c>
      <c r="E91" s="13">
        <v>11670</v>
      </c>
      <c r="F91" s="2">
        <v>0</v>
      </c>
      <c r="G91" s="2">
        <v>788</v>
      </c>
      <c r="H91" s="2">
        <v>468</v>
      </c>
      <c r="I91" s="2">
        <v>850.2</v>
      </c>
      <c r="J91" s="2">
        <v>0</v>
      </c>
      <c r="K91" s="2">
        <v>13776.2</v>
      </c>
      <c r="L91" s="2">
        <v>1440.7</v>
      </c>
      <c r="M91" s="2">
        <v>1341.96</v>
      </c>
      <c r="N91" s="2">
        <v>3890.5400000000009</v>
      </c>
      <c r="O91" s="2">
        <v>6673.2000000000007</v>
      </c>
      <c r="P91" s="2">
        <v>7103</v>
      </c>
    </row>
    <row r="92" spans="3:16" x14ac:dyDescent="0.2">
      <c r="C92" s="30" t="s">
        <v>158</v>
      </c>
      <c r="D92" s="20" t="s">
        <v>159</v>
      </c>
      <c r="E92" s="13">
        <v>14053</v>
      </c>
      <c r="F92" s="2">
        <v>0</v>
      </c>
      <c r="G92" s="2">
        <v>991</v>
      </c>
      <c r="H92" s="2">
        <v>603</v>
      </c>
      <c r="I92" s="2">
        <v>850.2</v>
      </c>
      <c r="J92" s="2">
        <v>0</v>
      </c>
      <c r="K92" s="2">
        <v>16497.2</v>
      </c>
      <c r="L92" s="2">
        <v>2085.5100000000002</v>
      </c>
      <c r="M92" s="2">
        <v>1616.06</v>
      </c>
      <c r="N92" s="2">
        <v>75.130000000001019</v>
      </c>
      <c r="O92" s="2">
        <v>3776.7000000000012</v>
      </c>
      <c r="P92" s="2">
        <v>12720.5</v>
      </c>
    </row>
    <row r="93" spans="3:16" x14ac:dyDescent="0.2">
      <c r="C93" s="30" t="s">
        <v>160</v>
      </c>
      <c r="D93" s="20" t="s">
        <v>161</v>
      </c>
      <c r="E93" s="13">
        <v>12197</v>
      </c>
      <c r="F93" s="2">
        <v>0</v>
      </c>
      <c r="G93" s="2">
        <v>815</v>
      </c>
      <c r="H93" s="2">
        <v>496</v>
      </c>
      <c r="I93" s="2">
        <v>566.79999999999995</v>
      </c>
      <c r="J93" s="2">
        <v>0</v>
      </c>
      <c r="K93" s="2">
        <v>14074.8</v>
      </c>
      <c r="L93" s="2">
        <v>1584.2</v>
      </c>
      <c r="M93" s="2">
        <v>1402.66</v>
      </c>
      <c r="N93" s="2">
        <v>8611.4399999999987</v>
      </c>
      <c r="O93" s="2">
        <v>11598.3</v>
      </c>
      <c r="P93" s="2">
        <v>2476.5</v>
      </c>
    </row>
    <row r="94" spans="3:16" x14ac:dyDescent="0.2">
      <c r="C94" s="30" t="s">
        <v>162</v>
      </c>
      <c r="D94" s="20" t="s">
        <v>163</v>
      </c>
      <c r="E94" s="13">
        <v>10907</v>
      </c>
      <c r="F94" s="2">
        <v>200</v>
      </c>
      <c r="G94" s="2">
        <v>717</v>
      </c>
      <c r="H94" s="2">
        <v>447</v>
      </c>
      <c r="I94" s="2">
        <v>708.5</v>
      </c>
      <c r="J94" s="2">
        <v>0</v>
      </c>
      <c r="K94" s="2">
        <v>12979.5</v>
      </c>
      <c r="L94" s="2">
        <v>1358</v>
      </c>
      <c r="M94" s="2">
        <v>1254.32</v>
      </c>
      <c r="N94" s="2">
        <v>4797.18</v>
      </c>
      <c r="O94" s="2">
        <v>7409.5</v>
      </c>
      <c r="P94" s="2">
        <v>5570</v>
      </c>
    </row>
    <row r="95" spans="3:16" x14ac:dyDescent="0.2">
      <c r="C95" s="30" t="s">
        <v>534</v>
      </c>
      <c r="D95" s="20" t="s">
        <v>535</v>
      </c>
      <c r="E95" s="13">
        <v>12197</v>
      </c>
      <c r="F95" s="2">
        <v>200</v>
      </c>
      <c r="G95" s="2">
        <v>815</v>
      </c>
      <c r="H95" s="2">
        <v>496</v>
      </c>
      <c r="I95" s="2">
        <v>708.5</v>
      </c>
      <c r="J95" s="2">
        <v>0</v>
      </c>
      <c r="K95" s="2">
        <v>14416.5</v>
      </c>
      <c r="L95" s="2">
        <v>1657.18</v>
      </c>
      <c r="M95" s="2">
        <v>1402.68</v>
      </c>
      <c r="N95" s="2">
        <v>9118.64</v>
      </c>
      <c r="O95" s="2">
        <v>12178.5</v>
      </c>
      <c r="P95" s="2">
        <v>2238</v>
      </c>
    </row>
    <row r="96" spans="3:16" x14ac:dyDescent="0.2">
      <c r="C96" s="30" t="s">
        <v>164</v>
      </c>
      <c r="D96" s="20" t="s">
        <v>165</v>
      </c>
      <c r="E96" s="13">
        <v>11279</v>
      </c>
      <c r="F96" s="2">
        <v>200</v>
      </c>
      <c r="G96" s="2">
        <v>737</v>
      </c>
      <c r="H96" s="2">
        <v>455</v>
      </c>
      <c r="I96" s="2">
        <v>566.79999999999995</v>
      </c>
      <c r="J96" s="2">
        <v>0</v>
      </c>
      <c r="K96" s="2">
        <v>13237.8</v>
      </c>
      <c r="L96" s="2">
        <v>1408.3</v>
      </c>
      <c r="M96" s="2">
        <v>1297.0999999999999</v>
      </c>
      <c r="N96" s="2">
        <v>162.39999999999964</v>
      </c>
      <c r="O96" s="2">
        <v>2867.7999999999993</v>
      </c>
      <c r="P96" s="2">
        <v>10370</v>
      </c>
    </row>
    <row r="97" spans="3:16" x14ac:dyDescent="0.2">
      <c r="C97" s="30" t="s">
        <v>166</v>
      </c>
      <c r="D97" s="20" t="s">
        <v>167</v>
      </c>
      <c r="E97" s="13">
        <v>11279</v>
      </c>
      <c r="F97" s="2">
        <v>0</v>
      </c>
      <c r="G97" s="2">
        <v>737</v>
      </c>
      <c r="H97" s="2">
        <v>455</v>
      </c>
      <c r="I97" s="2">
        <v>566.79999999999995</v>
      </c>
      <c r="J97" s="2">
        <v>0</v>
      </c>
      <c r="K97" s="2">
        <v>13037.8</v>
      </c>
      <c r="L97" s="2">
        <v>1368.46</v>
      </c>
      <c r="M97" s="2">
        <v>1297.0999999999999</v>
      </c>
      <c r="N97" s="2">
        <v>162.73999999999978</v>
      </c>
      <c r="O97" s="2">
        <v>2828.2999999999997</v>
      </c>
      <c r="P97" s="2">
        <v>10209.5</v>
      </c>
    </row>
    <row r="98" spans="3:16" x14ac:dyDescent="0.2">
      <c r="C98" s="30" t="s">
        <v>168</v>
      </c>
      <c r="D98" s="20" t="s">
        <v>169</v>
      </c>
      <c r="E98" s="13">
        <v>12197</v>
      </c>
      <c r="F98" s="2">
        <v>200</v>
      </c>
      <c r="G98" s="2">
        <v>815</v>
      </c>
      <c r="H98" s="2">
        <v>496</v>
      </c>
      <c r="I98" s="2">
        <v>566.79999999999995</v>
      </c>
      <c r="J98" s="2">
        <v>0</v>
      </c>
      <c r="K98" s="2">
        <v>14274.8</v>
      </c>
      <c r="L98" s="2">
        <v>1785.84</v>
      </c>
      <c r="M98" s="2">
        <v>1488.22</v>
      </c>
      <c r="N98" s="2">
        <v>10892.24</v>
      </c>
      <c r="O98" s="2">
        <v>14166.3</v>
      </c>
      <c r="P98" s="2">
        <v>108.5</v>
      </c>
    </row>
    <row r="99" spans="3:16" x14ac:dyDescent="0.2">
      <c r="C99" s="30" t="s">
        <v>170</v>
      </c>
      <c r="D99" s="20" t="s">
        <v>171</v>
      </c>
      <c r="E99" s="13">
        <v>12197</v>
      </c>
      <c r="F99" s="2">
        <v>400</v>
      </c>
      <c r="G99" s="2">
        <v>815</v>
      </c>
      <c r="H99" s="2">
        <v>496</v>
      </c>
      <c r="I99" s="2">
        <v>566.79999999999995</v>
      </c>
      <c r="J99" s="2">
        <v>0</v>
      </c>
      <c r="K99" s="2">
        <v>14474.8</v>
      </c>
      <c r="L99" s="2">
        <v>1669.64</v>
      </c>
      <c r="M99" s="2">
        <v>1402.68</v>
      </c>
      <c r="N99" s="2">
        <v>171.97999999999956</v>
      </c>
      <c r="O99" s="2">
        <v>3244.2999999999997</v>
      </c>
      <c r="P99" s="2">
        <v>11230.5</v>
      </c>
    </row>
    <row r="100" spans="3:16" x14ac:dyDescent="0.2">
      <c r="C100" s="30" t="s">
        <v>172</v>
      </c>
      <c r="D100" s="20" t="s">
        <v>173</v>
      </c>
      <c r="E100" s="13">
        <v>12197</v>
      </c>
      <c r="F100" s="2">
        <v>400</v>
      </c>
      <c r="G100" s="2">
        <v>815</v>
      </c>
      <c r="H100" s="2">
        <v>496</v>
      </c>
      <c r="I100" s="2">
        <v>566.79999999999995</v>
      </c>
      <c r="J100" s="2">
        <v>0</v>
      </c>
      <c r="K100" s="2">
        <v>14474.8</v>
      </c>
      <c r="L100" s="2">
        <v>1669.64</v>
      </c>
      <c r="M100" s="2">
        <v>1402.66</v>
      </c>
      <c r="N100" s="2">
        <v>3721</v>
      </c>
      <c r="O100" s="2">
        <v>6793.3</v>
      </c>
      <c r="P100" s="2">
        <v>7681.5</v>
      </c>
    </row>
    <row r="101" spans="3:16" x14ac:dyDescent="0.2">
      <c r="C101" s="30" t="s">
        <v>174</v>
      </c>
      <c r="D101" s="20" t="s">
        <v>175</v>
      </c>
      <c r="E101" s="13">
        <v>12197</v>
      </c>
      <c r="F101" s="2">
        <v>200</v>
      </c>
      <c r="G101" s="2">
        <v>815</v>
      </c>
      <c r="H101" s="2">
        <v>496</v>
      </c>
      <c r="I101" s="2">
        <v>566.79999999999995</v>
      </c>
      <c r="J101" s="2">
        <v>0</v>
      </c>
      <c r="K101" s="2">
        <v>14274.8</v>
      </c>
      <c r="L101" s="2">
        <v>1626.92</v>
      </c>
      <c r="M101" s="2">
        <v>1402.66</v>
      </c>
      <c r="N101" s="2">
        <v>6343.7199999999993</v>
      </c>
      <c r="O101" s="2">
        <v>9373.2999999999993</v>
      </c>
      <c r="P101" s="2">
        <v>4901.5</v>
      </c>
    </row>
    <row r="102" spans="3:16" x14ac:dyDescent="0.2">
      <c r="C102" s="30" t="s">
        <v>176</v>
      </c>
      <c r="D102" s="20" t="s">
        <v>177</v>
      </c>
      <c r="E102" s="13">
        <v>11279</v>
      </c>
      <c r="F102" s="2">
        <v>200</v>
      </c>
      <c r="G102" s="2">
        <v>737</v>
      </c>
      <c r="H102" s="2">
        <v>455</v>
      </c>
      <c r="I102" s="2">
        <v>566.79999999999995</v>
      </c>
      <c r="J102" s="2">
        <v>375.97</v>
      </c>
      <c r="K102" s="2">
        <v>13613.769999999999</v>
      </c>
      <c r="L102" s="2">
        <v>1448.45</v>
      </c>
      <c r="M102" s="2">
        <v>1297.0999999999999</v>
      </c>
      <c r="N102" s="2">
        <v>162.71999999999753</v>
      </c>
      <c r="O102" s="2">
        <v>2908.2699999999977</v>
      </c>
      <c r="P102" s="2">
        <v>10705.5</v>
      </c>
    </row>
    <row r="103" spans="3:16" x14ac:dyDescent="0.2">
      <c r="C103" s="30" t="s">
        <v>178</v>
      </c>
      <c r="D103" s="28" t="s">
        <v>179</v>
      </c>
      <c r="E103" s="13">
        <v>12197</v>
      </c>
      <c r="F103" s="2">
        <v>200</v>
      </c>
      <c r="G103" s="2">
        <v>815</v>
      </c>
      <c r="H103" s="2">
        <v>496</v>
      </c>
      <c r="I103" s="2">
        <v>566.79999999999995</v>
      </c>
      <c r="J103" s="2">
        <v>0</v>
      </c>
      <c r="K103" s="2">
        <v>14274.8</v>
      </c>
      <c r="L103" s="2">
        <v>1626.92</v>
      </c>
      <c r="M103" s="2">
        <v>1402.66</v>
      </c>
      <c r="N103" s="2">
        <v>162.71999999999935</v>
      </c>
      <c r="O103" s="2">
        <v>3192.2999999999993</v>
      </c>
      <c r="P103" s="2">
        <v>11082.5</v>
      </c>
    </row>
    <row r="104" spans="3:16" x14ac:dyDescent="0.2">
      <c r="C104" s="30" t="s">
        <v>180</v>
      </c>
      <c r="D104" s="28" t="s">
        <v>181</v>
      </c>
      <c r="E104" s="13">
        <v>12197</v>
      </c>
      <c r="F104" s="2">
        <v>400</v>
      </c>
      <c r="G104" s="2">
        <v>815</v>
      </c>
      <c r="H104" s="2">
        <v>496</v>
      </c>
      <c r="I104" s="2">
        <v>283.39999999999998</v>
      </c>
      <c r="J104" s="2">
        <v>0</v>
      </c>
      <c r="K104" s="2">
        <v>14191.4</v>
      </c>
      <c r="L104" s="2">
        <v>1609.1</v>
      </c>
      <c r="M104" s="2">
        <v>1402.66</v>
      </c>
      <c r="N104" s="2">
        <v>5074.1399999999994</v>
      </c>
      <c r="O104" s="2">
        <v>8085.9</v>
      </c>
      <c r="P104" s="2">
        <v>6105.5</v>
      </c>
    </row>
    <row r="105" spans="3:16" x14ac:dyDescent="0.2">
      <c r="C105" s="30" t="s">
        <v>182</v>
      </c>
      <c r="D105" s="28" t="s">
        <v>183</v>
      </c>
      <c r="E105" s="13">
        <v>11279</v>
      </c>
      <c r="F105" s="2">
        <v>200</v>
      </c>
      <c r="G105" s="2">
        <v>737</v>
      </c>
      <c r="H105" s="2">
        <v>455</v>
      </c>
      <c r="I105" s="2">
        <v>283.39999999999998</v>
      </c>
      <c r="J105" s="2">
        <v>0</v>
      </c>
      <c r="K105" s="2">
        <v>12954.4</v>
      </c>
      <c r="L105" s="2">
        <v>1353.52</v>
      </c>
      <c r="M105" s="2">
        <v>1297.0999999999999</v>
      </c>
      <c r="N105" s="2">
        <v>5322.7799999999988</v>
      </c>
      <c r="O105" s="2">
        <v>7973.3999999999987</v>
      </c>
      <c r="P105" s="2">
        <v>4981</v>
      </c>
    </row>
    <row r="106" spans="3:16" x14ac:dyDescent="0.2">
      <c r="C106" s="30" t="s">
        <v>552</v>
      </c>
      <c r="D106" s="28" t="s">
        <v>553</v>
      </c>
      <c r="E106" s="13">
        <v>0</v>
      </c>
      <c r="F106" s="2">
        <v>0</v>
      </c>
      <c r="G106" s="2">
        <v>0</v>
      </c>
      <c r="H106" s="2">
        <v>0</v>
      </c>
      <c r="I106" s="2">
        <v>0</v>
      </c>
      <c r="J106" s="2">
        <f>346064.38+223405.55</f>
        <v>569469.92999999993</v>
      </c>
      <c r="K106" s="2">
        <v>569469.92999999993</v>
      </c>
      <c r="L106" s="2">
        <v>87178.93</v>
      </c>
      <c r="M106" s="2">
        <v>0</v>
      </c>
      <c r="N106" s="13">
        <v>0</v>
      </c>
      <c r="O106" s="13">
        <v>87178.93</v>
      </c>
      <c r="P106" s="2">
        <v>482291</v>
      </c>
    </row>
    <row r="107" spans="3:16" x14ac:dyDescent="0.2">
      <c r="C107" s="30" t="s">
        <v>184</v>
      </c>
      <c r="D107" s="28" t="s">
        <v>185</v>
      </c>
      <c r="E107" s="13">
        <v>10907</v>
      </c>
      <c r="F107" s="2">
        <v>200</v>
      </c>
      <c r="G107" s="2">
        <v>717</v>
      </c>
      <c r="H107" s="2">
        <v>447</v>
      </c>
      <c r="I107" s="2">
        <v>283.39999999999998</v>
      </c>
      <c r="J107" s="2">
        <v>363.57</v>
      </c>
      <c r="K107" s="2">
        <v>12917.97</v>
      </c>
      <c r="L107" s="2">
        <v>1314.41</v>
      </c>
      <c r="M107" s="2">
        <v>1254.32</v>
      </c>
      <c r="N107" s="13">
        <v>3428.74</v>
      </c>
      <c r="O107" s="13">
        <v>5997.4699999999993</v>
      </c>
      <c r="P107" s="2">
        <v>6920.5</v>
      </c>
    </row>
    <row r="108" spans="3:16" x14ac:dyDescent="0.2">
      <c r="C108" s="30" t="s">
        <v>186</v>
      </c>
      <c r="D108" s="20" t="s">
        <v>187</v>
      </c>
      <c r="E108" s="13">
        <v>11670</v>
      </c>
      <c r="F108" s="2">
        <v>200</v>
      </c>
      <c r="G108" s="2">
        <v>788</v>
      </c>
      <c r="H108" s="2">
        <v>468</v>
      </c>
      <c r="I108" s="2">
        <v>141.69999999999999</v>
      </c>
      <c r="J108" s="2">
        <v>0</v>
      </c>
      <c r="K108" s="2">
        <v>13267.7</v>
      </c>
      <c r="L108" s="2">
        <v>1411.59</v>
      </c>
      <c r="M108" s="2">
        <v>1341.94</v>
      </c>
      <c r="N108" s="13">
        <v>6929.1700000000019</v>
      </c>
      <c r="O108" s="13">
        <v>9682.7000000000007</v>
      </c>
      <c r="P108" s="2">
        <v>3585</v>
      </c>
    </row>
    <row r="109" spans="3:16" x14ac:dyDescent="0.2">
      <c r="C109" s="30" t="s">
        <v>188</v>
      </c>
      <c r="D109" s="20" t="s">
        <v>189</v>
      </c>
      <c r="E109" s="13">
        <v>12197</v>
      </c>
      <c r="F109" s="2">
        <v>400</v>
      </c>
      <c r="G109" s="2">
        <v>815</v>
      </c>
      <c r="H109" s="2">
        <v>496</v>
      </c>
      <c r="I109" s="2">
        <v>0</v>
      </c>
      <c r="J109" s="2">
        <v>406.57</v>
      </c>
      <c r="K109" s="2">
        <v>14314.57</v>
      </c>
      <c r="L109" s="2">
        <v>1591.98</v>
      </c>
      <c r="M109" s="2">
        <v>1402.66</v>
      </c>
      <c r="N109" s="13">
        <v>5842.43</v>
      </c>
      <c r="O109" s="13">
        <v>8837.07</v>
      </c>
      <c r="P109" s="2">
        <v>5477.5</v>
      </c>
    </row>
    <row r="110" spans="3:16" x14ac:dyDescent="0.2">
      <c r="C110" s="30" t="s">
        <v>190</v>
      </c>
      <c r="D110" s="20" t="s">
        <v>191</v>
      </c>
      <c r="E110" s="13">
        <v>11670</v>
      </c>
      <c r="F110" s="2">
        <v>400</v>
      </c>
      <c r="G110" s="2">
        <v>788</v>
      </c>
      <c r="H110" s="2">
        <v>468</v>
      </c>
      <c r="I110" s="2">
        <v>0</v>
      </c>
      <c r="J110" s="2">
        <v>0</v>
      </c>
      <c r="K110" s="2">
        <v>13326</v>
      </c>
      <c r="L110" s="2">
        <v>1424.04</v>
      </c>
      <c r="M110" s="2">
        <v>1341.94</v>
      </c>
      <c r="N110" s="13">
        <v>2934.5200000000004</v>
      </c>
      <c r="O110" s="13">
        <v>5700.5</v>
      </c>
      <c r="P110" s="2">
        <v>7625.5</v>
      </c>
    </row>
    <row r="111" spans="3:16" x14ac:dyDescent="0.2">
      <c r="C111" s="30" t="s">
        <v>192</v>
      </c>
      <c r="D111" s="20" t="s">
        <v>193</v>
      </c>
      <c r="E111" s="13">
        <v>12197</v>
      </c>
      <c r="F111" s="2">
        <v>400</v>
      </c>
      <c r="G111" s="2">
        <v>788</v>
      </c>
      <c r="H111" s="2">
        <v>468</v>
      </c>
      <c r="I111" s="2">
        <v>0</v>
      </c>
      <c r="J111" s="2">
        <v>5031.3100000000004</v>
      </c>
      <c r="K111" s="2">
        <v>18884.310000000001</v>
      </c>
      <c r="L111" s="2">
        <v>2275.67</v>
      </c>
      <c r="M111" s="2">
        <v>1402.66</v>
      </c>
      <c r="N111" s="13">
        <v>171.98000000000138</v>
      </c>
      <c r="O111" s="13">
        <v>3850.3100000000013</v>
      </c>
      <c r="P111" s="2">
        <v>15034</v>
      </c>
    </row>
    <row r="112" spans="3:16" x14ac:dyDescent="0.2">
      <c r="C112" s="30" t="s">
        <v>194</v>
      </c>
      <c r="D112" s="20" t="s">
        <v>195</v>
      </c>
      <c r="E112" s="13">
        <v>11279</v>
      </c>
      <c r="F112" s="2">
        <v>200</v>
      </c>
      <c r="G112" s="2">
        <v>737</v>
      </c>
      <c r="H112" s="2">
        <v>455</v>
      </c>
      <c r="I112" s="2">
        <v>0</v>
      </c>
      <c r="J112" s="2">
        <v>0</v>
      </c>
      <c r="K112" s="2">
        <v>12671</v>
      </c>
      <c r="L112" s="2">
        <v>1302.72</v>
      </c>
      <c r="M112" s="2">
        <v>1297.06</v>
      </c>
      <c r="N112" s="13">
        <v>162.22000000000116</v>
      </c>
      <c r="O112" s="13">
        <v>2762.0000000000009</v>
      </c>
      <c r="P112" s="2">
        <v>9909</v>
      </c>
    </row>
    <row r="113" spans="3:16" x14ac:dyDescent="0.2">
      <c r="C113" s="30" t="s">
        <v>196</v>
      </c>
      <c r="D113" s="20" t="s">
        <v>197</v>
      </c>
      <c r="E113" s="13">
        <v>11670</v>
      </c>
      <c r="F113" s="2">
        <v>400</v>
      </c>
      <c r="G113" s="2">
        <v>788</v>
      </c>
      <c r="H113" s="2">
        <v>468</v>
      </c>
      <c r="I113" s="2">
        <v>0</v>
      </c>
      <c r="J113" s="2">
        <v>0</v>
      </c>
      <c r="K113" s="2">
        <v>13326</v>
      </c>
      <c r="L113" s="2">
        <v>1424.04</v>
      </c>
      <c r="M113" s="2">
        <v>1341.94</v>
      </c>
      <c r="N113" s="2">
        <v>1.0200000000004366</v>
      </c>
      <c r="O113" s="2">
        <v>2767.0000000000005</v>
      </c>
      <c r="P113" s="2">
        <v>10559</v>
      </c>
    </row>
    <row r="114" spans="3:16" x14ac:dyDescent="0.2">
      <c r="C114" s="30" t="s">
        <v>198</v>
      </c>
      <c r="D114" s="20" t="s">
        <v>199</v>
      </c>
      <c r="E114" s="13">
        <v>11279</v>
      </c>
      <c r="F114" s="2">
        <v>0</v>
      </c>
      <c r="G114" s="2">
        <v>638.55999999999995</v>
      </c>
      <c r="H114" s="2">
        <v>394.16</v>
      </c>
      <c r="I114" s="2">
        <v>0</v>
      </c>
      <c r="J114" s="2">
        <v>0</v>
      </c>
      <c r="K114" s="2">
        <v>12311.72</v>
      </c>
      <c r="L114" s="2">
        <v>1170.97</v>
      </c>
      <c r="M114" s="2">
        <v>1297.0999999999999</v>
      </c>
      <c r="N114" s="2">
        <v>375.64999999999964</v>
      </c>
      <c r="O114" s="2">
        <v>2843.7199999999993</v>
      </c>
      <c r="P114" s="2">
        <v>9468</v>
      </c>
    </row>
    <row r="115" spans="3:16" s="26" customFormat="1" x14ac:dyDescent="0.2">
      <c r="C115" s="31"/>
      <c r="E115" s="26" t="s">
        <v>39</v>
      </c>
      <c r="F115" s="26" t="s">
        <v>39</v>
      </c>
      <c r="G115" s="26" t="s">
        <v>39</v>
      </c>
      <c r="H115" s="26" t="s">
        <v>39</v>
      </c>
      <c r="I115" s="26" t="s">
        <v>39</v>
      </c>
      <c r="J115" s="26" t="s">
        <v>39</v>
      </c>
      <c r="K115" s="26" t="s">
        <v>39</v>
      </c>
      <c r="L115" s="26" t="s">
        <v>39</v>
      </c>
      <c r="M115" s="26" t="s">
        <v>39</v>
      </c>
      <c r="N115" s="26" t="s">
        <v>39</v>
      </c>
      <c r="O115" s="26" t="s">
        <v>39</v>
      </c>
      <c r="P115" s="26" t="s">
        <v>39</v>
      </c>
    </row>
    <row r="116" spans="3:16" x14ac:dyDescent="0.2">
      <c r="C116" s="30"/>
    </row>
    <row r="117" spans="3:16" x14ac:dyDescent="0.2">
      <c r="C117" s="32" t="s">
        <v>206</v>
      </c>
    </row>
    <row r="118" spans="3:16" x14ac:dyDescent="0.2">
      <c r="C118" s="30" t="s">
        <v>207</v>
      </c>
      <c r="D118" s="20" t="s">
        <v>208</v>
      </c>
      <c r="E118" s="13">
        <v>12038</v>
      </c>
      <c r="F118" s="2">
        <v>0</v>
      </c>
      <c r="G118" s="2">
        <v>802</v>
      </c>
      <c r="H118" s="2">
        <v>482</v>
      </c>
      <c r="I118" s="2">
        <v>850.2</v>
      </c>
      <c r="J118" s="2">
        <v>401.27</v>
      </c>
      <c r="K118" s="2">
        <v>14573.470000000001</v>
      </c>
      <c r="L118" s="2">
        <v>1647.85</v>
      </c>
      <c r="M118" s="2">
        <v>1384.38</v>
      </c>
      <c r="N118" s="13">
        <v>6102.2400000000016</v>
      </c>
      <c r="O118" s="2">
        <v>9134.4700000000012</v>
      </c>
      <c r="P118" s="2">
        <v>5439</v>
      </c>
    </row>
    <row r="119" spans="3:16" x14ac:dyDescent="0.2">
      <c r="C119" s="30" t="s">
        <v>209</v>
      </c>
      <c r="D119" s="20" t="s">
        <v>210</v>
      </c>
      <c r="E119" s="13">
        <v>11279</v>
      </c>
      <c r="F119" s="2">
        <v>0</v>
      </c>
      <c r="G119" s="2">
        <v>737</v>
      </c>
      <c r="H119" s="2">
        <v>455</v>
      </c>
      <c r="I119" s="2">
        <v>850.2</v>
      </c>
      <c r="J119" s="2">
        <v>1127.9100000000001</v>
      </c>
      <c r="K119" s="2">
        <v>14449.11</v>
      </c>
      <c r="L119" s="2">
        <v>1571.4</v>
      </c>
      <c r="M119" s="2">
        <v>1297.0999999999999</v>
      </c>
      <c r="N119" s="13">
        <v>2824.1100000000006</v>
      </c>
      <c r="O119" s="2">
        <v>5692.6100000000006</v>
      </c>
      <c r="P119" s="2">
        <v>8756.5</v>
      </c>
    </row>
    <row r="120" spans="3:16" x14ac:dyDescent="0.2">
      <c r="C120" s="30" t="s">
        <v>211</v>
      </c>
      <c r="D120" s="20" t="s">
        <v>212</v>
      </c>
      <c r="E120" s="13">
        <v>11279</v>
      </c>
      <c r="F120" s="2">
        <v>0</v>
      </c>
      <c r="G120" s="2">
        <v>737</v>
      </c>
      <c r="H120" s="2">
        <v>455</v>
      </c>
      <c r="I120" s="2">
        <v>850.2</v>
      </c>
      <c r="J120" s="2">
        <v>1127.9100000000001</v>
      </c>
      <c r="K120" s="2">
        <v>14449.11</v>
      </c>
      <c r="L120" s="2">
        <v>1569.23</v>
      </c>
      <c r="M120" s="2">
        <v>1297.0999999999999</v>
      </c>
      <c r="N120" s="13">
        <v>184.78000000000065</v>
      </c>
      <c r="O120" s="2">
        <v>3051.1100000000006</v>
      </c>
      <c r="P120" s="2">
        <v>11398</v>
      </c>
    </row>
    <row r="121" spans="3:16" x14ac:dyDescent="0.2">
      <c r="C121" s="30" t="s">
        <v>213</v>
      </c>
      <c r="D121" s="20" t="s">
        <v>214</v>
      </c>
      <c r="E121" s="13">
        <v>11279</v>
      </c>
      <c r="F121" s="2">
        <v>0</v>
      </c>
      <c r="G121" s="2">
        <v>737</v>
      </c>
      <c r="H121" s="2">
        <v>455</v>
      </c>
      <c r="I121" s="2">
        <v>850.2</v>
      </c>
      <c r="J121" s="2">
        <v>375.97</v>
      </c>
      <c r="K121" s="2">
        <v>13697.17</v>
      </c>
      <c r="L121" s="2">
        <v>1460.7</v>
      </c>
      <c r="M121" s="2">
        <v>1297.0999999999999</v>
      </c>
      <c r="N121" s="13">
        <v>7416.869999999999</v>
      </c>
      <c r="O121" s="2">
        <v>10174.669999999998</v>
      </c>
      <c r="P121" s="2">
        <v>3522.5</v>
      </c>
    </row>
    <row r="122" spans="3:16" x14ac:dyDescent="0.2">
      <c r="C122" s="30" t="s">
        <v>215</v>
      </c>
      <c r="D122" s="20" t="s">
        <v>216</v>
      </c>
      <c r="E122" s="13">
        <v>11279</v>
      </c>
      <c r="F122" s="2">
        <v>200</v>
      </c>
      <c r="G122" s="2">
        <v>737</v>
      </c>
      <c r="H122" s="2">
        <v>455</v>
      </c>
      <c r="I122" s="2">
        <v>708.5</v>
      </c>
      <c r="J122" s="2">
        <v>375.97</v>
      </c>
      <c r="K122" s="2">
        <v>13755.47</v>
      </c>
      <c r="L122" s="2">
        <v>1476.27</v>
      </c>
      <c r="M122" s="2">
        <v>1297.0999999999999</v>
      </c>
      <c r="N122" s="13">
        <v>4482.0999999999985</v>
      </c>
      <c r="O122" s="2">
        <v>7255.4699999999984</v>
      </c>
      <c r="P122" s="2">
        <v>6500</v>
      </c>
    </row>
    <row r="123" spans="3:16" x14ac:dyDescent="0.2">
      <c r="C123" s="30" t="s">
        <v>217</v>
      </c>
      <c r="D123" s="20" t="s">
        <v>218</v>
      </c>
      <c r="E123" s="13">
        <v>11279</v>
      </c>
      <c r="F123" s="2">
        <v>0</v>
      </c>
      <c r="G123" s="2">
        <v>737</v>
      </c>
      <c r="H123" s="2">
        <v>455</v>
      </c>
      <c r="I123" s="2">
        <v>708.5</v>
      </c>
      <c r="J123" s="2">
        <v>375.97</v>
      </c>
      <c r="K123" s="2">
        <v>13555.47</v>
      </c>
      <c r="L123" s="2">
        <v>1433.55</v>
      </c>
      <c r="M123" s="2">
        <v>1297.0999999999999</v>
      </c>
      <c r="N123" s="13">
        <v>9017.32</v>
      </c>
      <c r="O123" s="2">
        <v>11747.97</v>
      </c>
      <c r="P123" s="2">
        <v>1807.5</v>
      </c>
    </row>
    <row r="124" spans="3:16" x14ac:dyDescent="0.2">
      <c r="C124" s="30" t="s">
        <v>219</v>
      </c>
      <c r="D124" s="20" t="s">
        <v>220</v>
      </c>
      <c r="E124" s="13">
        <v>12038</v>
      </c>
      <c r="F124" s="2">
        <v>200</v>
      </c>
      <c r="G124" s="2">
        <v>802</v>
      </c>
      <c r="H124" s="2">
        <v>482</v>
      </c>
      <c r="I124" s="2">
        <v>850.2</v>
      </c>
      <c r="J124" s="2">
        <v>0</v>
      </c>
      <c r="K124" s="2">
        <v>14372.2</v>
      </c>
      <c r="L124" s="2">
        <v>1647.72</v>
      </c>
      <c r="M124" s="2">
        <v>1384.38</v>
      </c>
      <c r="N124" s="13">
        <v>6032.1</v>
      </c>
      <c r="O124" s="2">
        <v>9064.2000000000007</v>
      </c>
      <c r="P124" s="2">
        <v>5308</v>
      </c>
    </row>
    <row r="125" spans="3:16" x14ac:dyDescent="0.2">
      <c r="C125" s="30" t="s">
        <v>221</v>
      </c>
      <c r="D125" s="20" t="s">
        <v>222</v>
      </c>
      <c r="E125" s="13">
        <v>11279</v>
      </c>
      <c r="F125" s="2">
        <v>400</v>
      </c>
      <c r="G125" s="2">
        <v>737</v>
      </c>
      <c r="H125" s="2">
        <v>455</v>
      </c>
      <c r="I125" s="2">
        <v>708.5</v>
      </c>
      <c r="J125" s="2">
        <v>0</v>
      </c>
      <c r="K125" s="2">
        <v>13579.5</v>
      </c>
      <c r="L125" s="2">
        <v>1478.4</v>
      </c>
      <c r="M125" s="2">
        <v>1297.0999999999999</v>
      </c>
      <c r="N125" s="13">
        <v>5778.5</v>
      </c>
      <c r="O125" s="2">
        <v>8554</v>
      </c>
      <c r="P125" s="2">
        <v>5025.5</v>
      </c>
    </row>
    <row r="126" spans="3:16" x14ac:dyDescent="0.2">
      <c r="C126" s="30" t="s">
        <v>223</v>
      </c>
      <c r="D126" s="20" t="s">
        <v>224</v>
      </c>
      <c r="E126" s="13">
        <v>11279</v>
      </c>
      <c r="F126" s="2">
        <v>200</v>
      </c>
      <c r="G126" s="2">
        <v>737</v>
      </c>
      <c r="H126" s="2">
        <v>455</v>
      </c>
      <c r="I126" s="2">
        <v>566.79999999999995</v>
      </c>
      <c r="J126" s="2">
        <v>751.94</v>
      </c>
      <c r="K126" s="2">
        <v>13989.74</v>
      </c>
      <c r="L126" s="2">
        <v>1485.72</v>
      </c>
      <c r="M126" s="2">
        <v>1297.0999999999999</v>
      </c>
      <c r="N126" s="13">
        <v>6162.92</v>
      </c>
      <c r="O126" s="2">
        <v>8945.74</v>
      </c>
      <c r="P126" s="2">
        <v>5044</v>
      </c>
    </row>
    <row r="127" spans="3:16" x14ac:dyDescent="0.2">
      <c r="C127" s="30" t="s">
        <v>225</v>
      </c>
      <c r="D127" s="20" t="s">
        <v>226</v>
      </c>
      <c r="E127" s="13">
        <v>11279</v>
      </c>
      <c r="F127" s="2">
        <v>200</v>
      </c>
      <c r="G127" s="2">
        <v>737</v>
      </c>
      <c r="H127" s="2">
        <v>455</v>
      </c>
      <c r="I127" s="2">
        <v>566.79999999999995</v>
      </c>
      <c r="J127" s="2">
        <v>0</v>
      </c>
      <c r="K127" s="2">
        <v>13237.8</v>
      </c>
      <c r="L127" s="2">
        <v>1403.76</v>
      </c>
      <c r="M127" s="2">
        <v>1294.44</v>
      </c>
      <c r="N127" s="13">
        <v>185.59999999999854</v>
      </c>
      <c r="O127" s="2">
        <v>2883.7999999999984</v>
      </c>
      <c r="P127" s="2">
        <v>10354</v>
      </c>
    </row>
    <row r="128" spans="3:16" x14ac:dyDescent="0.2">
      <c r="C128" s="30" t="s">
        <v>227</v>
      </c>
      <c r="D128" s="20" t="s">
        <v>228</v>
      </c>
      <c r="E128" s="13">
        <v>11279</v>
      </c>
      <c r="F128" s="2">
        <v>200</v>
      </c>
      <c r="G128" s="2">
        <v>737</v>
      </c>
      <c r="H128" s="2">
        <v>455</v>
      </c>
      <c r="I128" s="2">
        <v>425.1</v>
      </c>
      <c r="J128" s="2">
        <v>751.94</v>
      </c>
      <c r="K128" s="2">
        <v>13848.04</v>
      </c>
      <c r="L128" s="2">
        <v>1455.45</v>
      </c>
      <c r="M128" s="2">
        <v>1297.0999999999999</v>
      </c>
      <c r="N128" s="13">
        <v>4358.4900000000016</v>
      </c>
      <c r="O128" s="2">
        <v>7111.0400000000018</v>
      </c>
      <c r="P128" s="2">
        <v>6737</v>
      </c>
    </row>
    <row r="129" spans="3:16" x14ac:dyDescent="0.2">
      <c r="C129" s="30" t="s">
        <v>229</v>
      </c>
      <c r="D129" s="20" t="s">
        <v>230</v>
      </c>
      <c r="E129" s="13">
        <v>12038</v>
      </c>
      <c r="F129" s="2">
        <v>400</v>
      </c>
      <c r="G129" s="2">
        <v>802</v>
      </c>
      <c r="H129" s="2">
        <v>482</v>
      </c>
      <c r="I129" s="2">
        <v>425.1</v>
      </c>
      <c r="J129" s="2">
        <v>1203.81</v>
      </c>
      <c r="K129" s="2">
        <v>15350.91</v>
      </c>
      <c r="L129" s="2">
        <v>1766.54</v>
      </c>
      <c r="M129" s="2">
        <v>1384.38</v>
      </c>
      <c r="N129" s="13">
        <v>6087.49</v>
      </c>
      <c r="O129" s="2">
        <v>9238.41</v>
      </c>
      <c r="P129" s="2">
        <v>6112.5</v>
      </c>
    </row>
    <row r="130" spans="3:16" x14ac:dyDescent="0.2">
      <c r="C130" s="30" t="s">
        <v>231</v>
      </c>
      <c r="D130" s="20" t="s">
        <v>232</v>
      </c>
      <c r="E130" s="13">
        <v>12038</v>
      </c>
      <c r="F130" s="2">
        <v>0</v>
      </c>
      <c r="G130" s="2">
        <v>802</v>
      </c>
      <c r="H130" s="2">
        <v>482</v>
      </c>
      <c r="I130" s="2">
        <v>283.39999999999998</v>
      </c>
      <c r="J130" s="2">
        <v>0</v>
      </c>
      <c r="K130" s="2">
        <v>13605.4</v>
      </c>
      <c r="L130" s="2">
        <v>1483.94</v>
      </c>
      <c r="M130" s="2">
        <v>1384.38</v>
      </c>
      <c r="N130" s="13">
        <v>5330.08</v>
      </c>
      <c r="O130" s="2">
        <v>8198.4</v>
      </c>
      <c r="P130" s="2">
        <v>5407</v>
      </c>
    </row>
    <row r="131" spans="3:16" x14ac:dyDescent="0.2">
      <c r="C131" s="30" t="s">
        <v>233</v>
      </c>
      <c r="D131" s="20" t="s">
        <v>234</v>
      </c>
      <c r="E131" s="13">
        <v>11279</v>
      </c>
      <c r="F131" s="2">
        <v>0</v>
      </c>
      <c r="G131" s="2">
        <v>737</v>
      </c>
      <c r="H131" s="2">
        <v>455</v>
      </c>
      <c r="I131" s="2">
        <v>283.39999999999998</v>
      </c>
      <c r="J131" s="2">
        <v>751.94</v>
      </c>
      <c r="K131" s="2">
        <v>13506.34</v>
      </c>
      <c r="L131" s="2">
        <v>1041.94</v>
      </c>
      <c r="M131" s="2">
        <v>1297.0999999999999</v>
      </c>
      <c r="N131" s="13">
        <v>6244.7999999999993</v>
      </c>
      <c r="O131" s="2">
        <v>8583.84</v>
      </c>
      <c r="P131" s="2">
        <v>4922.5</v>
      </c>
    </row>
    <row r="132" spans="3:16" x14ac:dyDescent="0.2">
      <c r="C132" s="30" t="s">
        <v>526</v>
      </c>
      <c r="D132" s="20" t="s">
        <v>527</v>
      </c>
      <c r="E132" s="13">
        <v>11279</v>
      </c>
      <c r="F132" s="2">
        <v>200</v>
      </c>
      <c r="G132" s="2">
        <v>737</v>
      </c>
      <c r="H132" s="2">
        <v>455</v>
      </c>
      <c r="I132" s="2">
        <v>283.39999999999998</v>
      </c>
      <c r="J132" s="2">
        <v>375.97</v>
      </c>
      <c r="K132" s="2">
        <v>13330.369999999999</v>
      </c>
      <c r="L132" s="2">
        <v>1390.68</v>
      </c>
      <c r="M132" s="2">
        <v>1297.0999999999999</v>
      </c>
      <c r="N132" s="13">
        <v>5008.09</v>
      </c>
      <c r="O132" s="2">
        <v>7695.87</v>
      </c>
      <c r="P132" s="2">
        <v>5634.5</v>
      </c>
    </row>
    <row r="133" spans="3:16" x14ac:dyDescent="0.2">
      <c r="C133" s="30" t="s">
        <v>235</v>
      </c>
      <c r="D133" s="20" t="s">
        <v>236</v>
      </c>
      <c r="E133" s="13">
        <v>11279</v>
      </c>
      <c r="F133" s="2">
        <v>400</v>
      </c>
      <c r="G133" s="2">
        <v>737</v>
      </c>
      <c r="H133" s="2">
        <v>455</v>
      </c>
      <c r="I133" s="2">
        <v>0</v>
      </c>
      <c r="J133" s="2">
        <v>375.97</v>
      </c>
      <c r="K133" s="2">
        <v>13246.97</v>
      </c>
      <c r="L133" s="2">
        <v>1372.97</v>
      </c>
      <c r="M133" s="2">
        <v>1297.0999999999999</v>
      </c>
      <c r="N133" s="13">
        <v>4156.8999999999996</v>
      </c>
      <c r="O133" s="2">
        <v>6826.9699999999993</v>
      </c>
      <c r="P133" s="2">
        <v>6420</v>
      </c>
    </row>
    <row r="134" spans="3:16" x14ac:dyDescent="0.2">
      <c r="C134" s="30" t="s">
        <v>237</v>
      </c>
      <c r="D134" s="20" t="s">
        <v>238</v>
      </c>
      <c r="E134" s="13">
        <v>11279</v>
      </c>
      <c r="F134" s="2">
        <v>0</v>
      </c>
      <c r="G134" s="2">
        <v>737</v>
      </c>
      <c r="H134" s="2">
        <v>455</v>
      </c>
      <c r="I134" s="2">
        <v>0</v>
      </c>
      <c r="J134" s="2">
        <v>375.96</v>
      </c>
      <c r="K134" s="2">
        <v>12846.96</v>
      </c>
      <c r="L134" s="2">
        <v>1285.6400000000001</v>
      </c>
      <c r="M134" s="2">
        <v>1296.96</v>
      </c>
      <c r="N134" s="13">
        <v>82.859999999998763</v>
      </c>
      <c r="O134" s="2">
        <v>2665.4599999999991</v>
      </c>
      <c r="P134" s="2">
        <v>10181.5</v>
      </c>
    </row>
    <row r="135" spans="3:16" x14ac:dyDescent="0.2">
      <c r="C135" s="30" t="s">
        <v>239</v>
      </c>
      <c r="D135" s="20" t="s">
        <v>240</v>
      </c>
      <c r="E135" s="13">
        <v>11279</v>
      </c>
      <c r="F135" s="2">
        <v>200</v>
      </c>
      <c r="G135" s="2">
        <v>737</v>
      </c>
      <c r="H135" s="2">
        <v>455</v>
      </c>
      <c r="I135" s="2">
        <v>0</v>
      </c>
      <c r="J135" s="2">
        <v>715.95</v>
      </c>
      <c r="K135" s="2">
        <v>13386.95</v>
      </c>
      <c r="L135" s="2">
        <v>1359.11</v>
      </c>
      <c r="M135" s="2">
        <v>1297.06</v>
      </c>
      <c r="N135" s="13">
        <v>43.280000000000655</v>
      </c>
      <c r="O135" s="2">
        <v>2699.4500000000007</v>
      </c>
      <c r="P135" s="2">
        <v>10687.5</v>
      </c>
    </row>
    <row r="136" spans="3:16" x14ac:dyDescent="0.2">
      <c r="C136" s="30" t="s">
        <v>241</v>
      </c>
      <c r="D136" s="20" t="s">
        <v>242</v>
      </c>
      <c r="E136" s="13">
        <v>13006</v>
      </c>
      <c r="F136" s="2">
        <v>200</v>
      </c>
      <c r="G136" s="2">
        <v>941.16</v>
      </c>
      <c r="H136" s="2">
        <v>645</v>
      </c>
      <c r="I136" s="2">
        <v>0</v>
      </c>
      <c r="J136" s="2">
        <v>0</v>
      </c>
      <c r="K136" s="2">
        <v>14792.16</v>
      </c>
      <c r="L136" s="2">
        <v>1737.32</v>
      </c>
      <c r="M136" s="2">
        <v>1495.64</v>
      </c>
      <c r="N136" s="13">
        <v>0.2000000000007276</v>
      </c>
      <c r="O136" s="2">
        <v>3233.1600000000008</v>
      </c>
      <c r="P136" s="2">
        <v>11559</v>
      </c>
    </row>
    <row r="137" spans="3:16" x14ac:dyDescent="0.2">
      <c r="C137" s="30" t="s">
        <v>243</v>
      </c>
      <c r="D137" s="20" t="s">
        <v>244</v>
      </c>
      <c r="E137" s="2">
        <v>11279</v>
      </c>
      <c r="F137" s="2">
        <v>200</v>
      </c>
      <c r="G137" s="2">
        <v>737</v>
      </c>
      <c r="H137" s="2">
        <v>455</v>
      </c>
      <c r="I137" s="2">
        <v>0</v>
      </c>
      <c r="J137" s="2">
        <v>751.94</v>
      </c>
      <c r="K137" s="2">
        <v>13422.94</v>
      </c>
      <c r="L137" s="2">
        <v>1377.23</v>
      </c>
      <c r="M137" s="2">
        <v>1297.06</v>
      </c>
      <c r="N137" s="13">
        <v>0.15000000000145519</v>
      </c>
      <c r="O137" s="2">
        <v>2674.4400000000014</v>
      </c>
      <c r="P137" s="2">
        <v>10748.5</v>
      </c>
    </row>
    <row r="138" spans="3:16" x14ac:dyDescent="0.2">
      <c r="C138" s="30" t="s">
        <v>245</v>
      </c>
      <c r="D138" s="20" t="s">
        <v>246</v>
      </c>
      <c r="E138" s="2">
        <v>11279</v>
      </c>
      <c r="F138" s="2">
        <v>400</v>
      </c>
      <c r="G138" s="2">
        <v>737</v>
      </c>
      <c r="H138" s="2">
        <v>675</v>
      </c>
      <c r="I138" s="2">
        <v>0</v>
      </c>
      <c r="J138" s="2">
        <v>375.96</v>
      </c>
      <c r="K138" s="2">
        <v>13466.96</v>
      </c>
      <c r="L138" s="2">
        <v>1416.12</v>
      </c>
      <c r="M138" s="2">
        <v>1297.06</v>
      </c>
      <c r="N138" s="13">
        <v>0.27999999999883585</v>
      </c>
      <c r="O138" s="2">
        <v>2713.4599999999987</v>
      </c>
      <c r="P138" s="2">
        <v>10753.5</v>
      </c>
    </row>
    <row r="139" spans="3:16" s="26" customFormat="1" x14ac:dyDescent="0.2">
      <c r="C139" s="31"/>
      <c r="E139" s="26" t="s">
        <v>39</v>
      </c>
      <c r="F139" s="26" t="s">
        <v>39</v>
      </c>
      <c r="G139" s="26" t="s">
        <v>39</v>
      </c>
      <c r="H139" s="26" t="s">
        <v>39</v>
      </c>
      <c r="I139" s="26" t="s">
        <v>39</v>
      </c>
      <c r="J139" s="26" t="s">
        <v>39</v>
      </c>
      <c r="K139" s="26" t="s">
        <v>39</v>
      </c>
      <c r="L139" s="26" t="s">
        <v>39</v>
      </c>
      <c r="M139" s="26" t="s">
        <v>39</v>
      </c>
      <c r="N139" s="26" t="s">
        <v>39</v>
      </c>
      <c r="O139" s="26" t="s">
        <v>39</v>
      </c>
      <c r="P139" s="26" t="s">
        <v>39</v>
      </c>
    </row>
    <row r="140" spans="3:16" x14ac:dyDescent="0.2">
      <c r="C140" s="30"/>
    </row>
    <row r="141" spans="3:16" x14ac:dyDescent="0.2">
      <c r="C141" s="32" t="s">
        <v>251</v>
      </c>
    </row>
    <row r="142" spans="3:16" x14ac:dyDescent="0.2">
      <c r="C142" s="30" t="s">
        <v>252</v>
      </c>
      <c r="D142" s="20" t="s">
        <v>253</v>
      </c>
      <c r="E142" s="2">
        <v>13606</v>
      </c>
      <c r="F142" s="2">
        <v>400</v>
      </c>
      <c r="G142" s="2">
        <v>941</v>
      </c>
      <c r="H142" s="2">
        <v>645</v>
      </c>
      <c r="I142" s="2">
        <v>851.02</v>
      </c>
      <c r="J142" s="2">
        <v>0</v>
      </c>
      <c r="K142" s="2">
        <v>16443.02</v>
      </c>
      <c r="L142" s="2">
        <v>2090</v>
      </c>
      <c r="M142" s="2">
        <v>1564.68</v>
      </c>
      <c r="N142" s="2">
        <v>6854.34</v>
      </c>
      <c r="O142" s="2">
        <v>10509.02</v>
      </c>
      <c r="P142" s="2">
        <v>5934</v>
      </c>
    </row>
    <row r="143" spans="3:16" x14ac:dyDescent="0.2">
      <c r="C143" s="30" t="s">
        <v>254</v>
      </c>
      <c r="D143" s="20" t="s">
        <v>255</v>
      </c>
      <c r="E143" s="2">
        <v>11669</v>
      </c>
      <c r="F143" s="2">
        <v>200</v>
      </c>
      <c r="G143" s="2">
        <v>788</v>
      </c>
      <c r="H143" s="2">
        <v>468</v>
      </c>
      <c r="I143" s="2">
        <v>708.5</v>
      </c>
      <c r="J143" s="2">
        <v>1847.61</v>
      </c>
      <c r="K143" s="2">
        <v>15681.11</v>
      </c>
      <c r="L143" s="2">
        <v>1795.53</v>
      </c>
      <c r="M143" s="2">
        <v>1341.96</v>
      </c>
      <c r="N143" s="2">
        <v>5716.1200000000008</v>
      </c>
      <c r="O143" s="2">
        <v>8853.61</v>
      </c>
      <c r="P143" s="2">
        <v>6827.5</v>
      </c>
    </row>
    <row r="144" spans="3:16" x14ac:dyDescent="0.2">
      <c r="C144" s="30" t="s">
        <v>256</v>
      </c>
      <c r="D144" s="20" t="s">
        <v>257</v>
      </c>
      <c r="E144" s="2">
        <v>11669</v>
      </c>
      <c r="F144" s="2">
        <v>0</v>
      </c>
      <c r="G144" s="2">
        <v>788</v>
      </c>
      <c r="H144" s="2">
        <v>468</v>
      </c>
      <c r="I144" s="2">
        <v>566.79999999999995</v>
      </c>
      <c r="J144" s="2">
        <v>0</v>
      </c>
      <c r="K144" s="2">
        <v>13491.8</v>
      </c>
      <c r="L144" s="2">
        <v>1459.66</v>
      </c>
      <c r="M144" s="2">
        <v>1341.96</v>
      </c>
      <c r="N144" s="2">
        <v>5001.68</v>
      </c>
      <c r="O144" s="2">
        <v>7803.3</v>
      </c>
      <c r="P144" s="2">
        <v>5688.5</v>
      </c>
    </row>
    <row r="145" spans="1:16" x14ac:dyDescent="0.2">
      <c r="C145" s="30" t="s">
        <v>258</v>
      </c>
      <c r="D145" s="20" t="s">
        <v>259</v>
      </c>
      <c r="E145" s="2">
        <v>11669</v>
      </c>
      <c r="F145" s="2">
        <v>400</v>
      </c>
      <c r="G145" s="2">
        <v>788</v>
      </c>
      <c r="H145" s="2">
        <v>468</v>
      </c>
      <c r="I145" s="2">
        <v>283.39999999999998</v>
      </c>
      <c r="J145" s="2">
        <v>680.7</v>
      </c>
      <c r="K145" s="2">
        <v>14289.1</v>
      </c>
      <c r="L145" s="2">
        <v>1557.27</v>
      </c>
      <c r="M145" s="2">
        <v>1341.94</v>
      </c>
      <c r="N145" s="2">
        <v>6659.3899999999994</v>
      </c>
      <c r="O145" s="2">
        <v>9558.5999999999985</v>
      </c>
      <c r="P145" s="2">
        <v>4730.5</v>
      </c>
    </row>
    <row r="146" spans="1:16" x14ac:dyDescent="0.2">
      <c r="C146" s="30" t="s">
        <v>260</v>
      </c>
      <c r="D146" s="20" t="s">
        <v>261</v>
      </c>
      <c r="E146" s="2">
        <v>11669</v>
      </c>
      <c r="F146" s="2">
        <v>400</v>
      </c>
      <c r="G146" s="2">
        <v>788</v>
      </c>
      <c r="H146" s="2">
        <v>468</v>
      </c>
      <c r="I146" s="2">
        <v>141.69999999999999</v>
      </c>
      <c r="J146" s="2">
        <v>388.97</v>
      </c>
      <c r="K146" s="2">
        <v>13855.67</v>
      </c>
      <c r="L146" s="2">
        <v>1495.85</v>
      </c>
      <c r="M146" s="2">
        <v>1341.94</v>
      </c>
      <c r="N146" s="2">
        <v>5326.880000000001</v>
      </c>
      <c r="O146" s="2">
        <v>8164.670000000001</v>
      </c>
      <c r="P146" s="2">
        <v>5691</v>
      </c>
    </row>
    <row r="147" spans="1:16" x14ac:dyDescent="0.2">
      <c r="C147" s="30" t="s">
        <v>262</v>
      </c>
      <c r="D147" s="20" t="s">
        <v>263</v>
      </c>
      <c r="E147" s="2">
        <v>11669</v>
      </c>
      <c r="F147" s="2">
        <v>0</v>
      </c>
      <c r="G147" s="2">
        <v>788</v>
      </c>
      <c r="H147" s="2">
        <v>468</v>
      </c>
      <c r="I147" s="2">
        <v>0</v>
      </c>
      <c r="J147" s="2">
        <v>0</v>
      </c>
      <c r="K147" s="2">
        <v>12925</v>
      </c>
      <c r="L147" s="2">
        <v>1348.24</v>
      </c>
      <c r="M147" s="2">
        <v>1341.96</v>
      </c>
      <c r="N147" s="2">
        <v>6094.7999999999993</v>
      </c>
      <c r="O147" s="2">
        <v>8785</v>
      </c>
      <c r="P147" s="2">
        <v>4140</v>
      </c>
    </row>
    <row r="148" spans="1:16" s="26" customFormat="1" x14ac:dyDescent="0.2">
      <c r="C148" s="31"/>
      <c r="E148" s="26" t="s">
        <v>39</v>
      </c>
      <c r="F148" s="26" t="s">
        <v>39</v>
      </c>
      <c r="G148" s="26" t="s">
        <v>39</v>
      </c>
      <c r="H148" s="26" t="s">
        <v>39</v>
      </c>
      <c r="I148" s="26" t="s">
        <v>39</v>
      </c>
      <c r="J148" s="26" t="s">
        <v>39</v>
      </c>
      <c r="K148" s="26" t="s">
        <v>39</v>
      </c>
      <c r="L148" s="26" t="s">
        <v>39</v>
      </c>
      <c r="M148" s="26" t="s">
        <v>39</v>
      </c>
      <c r="N148" s="26" t="s">
        <v>39</v>
      </c>
      <c r="O148" s="26" t="s">
        <v>39</v>
      </c>
      <c r="P148" s="26" t="s">
        <v>39</v>
      </c>
    </row>
    <row r="149" spans="1:16" x14ac:dyDescent="0.2">
      <c r="C149" s="30"/>
    </row>
    <row r="150" spans="1:16" x14ac:dyDescent="0.2">
      <c r="C150" s="32" t="s">
        <v>264</v>
      </c>
    </row>
    <row r="151" spans="1:16" x14ac:dyDescent="0.2">
      <c r="C151" s="30" t="s">
        <v>265</v>
      </c>
      <c r="D151" s="20" t="s">
        <v>266</v>
      </c>
      <c r="E151" s="13">
        <v>13606</v>
      </c>
      <c r="F151" s="2">
        <v>200</v>
      </c>
      <c r="G151" s="2">
        <v>941</v>
      </c>
      <c r="H151" s="2">
        <v>645</v>
      </c>
      <c r="I151" s="2">
        <v>425.1</v>
      </c>
      <c r="J151" s="2">
        <v>453.53</v>
      </c>
      <c r="K151" s="2">
        <v>16270.630000000001</v>
      </c>
      <c r="L151" s="2">
        <v>2004.74</v>
      </c>
      <c r="M151" s="2">
        <v>1564.68</v>
      </c>
      <c r="N151" s="2">
        <v>6145.7100000000009</v>
      </c>
      <c r="O151" s="2">
        <v>9715.130000000001</v>
      </c>
      <c r="P151" s="2">
        <v>6555.5</v>
      </c>
    </row>
    <row r="152" spans="1:16" x14ac:dyDescent="0.2">
      <c r="C152" s="30" t="s">
        <v>267</v>
      </c>
      <c r="D152" s="20" t="s">
        <v>268</v>
      </c>
      <c r="E152" s="13">
        <v>11669</v>
      </c>
      <c r="F152" s="2">
        <v>400</v>
      </c>
      <c r="G152" s="2">
        <v>788</v>
      </c>
      <c r="H152" s="2">
        <v>468</v>
      </c>
      <c r="I152" s="2">
        <v>283.39999999999998</v>
      </c>
      <c r="J152" s="2">
        <v>1555.98</v>
      </c>
      <c r="K152" s="2">
        <v>15164.38</v>
      </c>
      <c r="L152" s="2">
        <v>1726.7</v>
      </c>
      <c r="M152" s="2">
        <v>1341.94</v>
      </c>
      <c r="N152" s="2">
        <v>7688.739999999998</v>
      </c>
      <c r="O152" s="2">
        <v>10757.379999999997</v>
      </c>
      <c r="P152" s="2">
        <v>4407</v>
      </c>
    </row>
    <row r="153" spans="1:16" s="26" customFormat="1" x14ac:dyDescent="0.2">
      <c r="C153" s="31"/>
      <c r="E153" s="26" t="s">
        <v>39</v>
      </c>
      <c r="F153" s="26" t="s">
        <v>39</v>
      </c>
      <c r="G153" s="26" t="s">
        <v>39</v>
      </c>
      <c r="H153" s="26" t="s">
        <v>39</v>
      </c>
      <c r="I153" s="26" t="s">
        <v>39</v>
      </c>
      <c r="J153" s="26" t="s">
        <v>39</v>
      </c>
      <c r="K153" s="26" t="s">
        <v>39</v>
      </c>
      <c r="L153" s="26" t="s">
        <v>39</v>
      </c>
      <c r="M153" s="26" t="s">
        <v>39</v>
      </c>
      <c r="N153" s="26" t="s">
        <v>39</v>
      </c>
      <c r="O153" s="26" t="s">
        <v>39</v>
      </c>
      <c r="P153" s="26" t="s">
        <v>39</v>
      </c>
    </row>
    <row r="154" spans="1:16" x14ac:dyDescent="0.2">
      <c r="C154" s="30"/>
    </row>
    <row r="155" spans="1:16" x14ac:dyDescent="0.2">
      <c r="C155" s="32" t="s">
        <v>269</v>
      </c>
    </row>
    <row r="156" spans="1:16" x14ac:dyDescent="0.2">
      <c r="A156" s="4">
        <f>+C156-B156:B156</f>
        <v>0</v>
      </c>
      <c r="B156" s="4" t="s">
        <v>528</v>
      </c>
      <c r="C156" s="30" t="s">
        <v>528</v>
      </c>
      <c r="D156" s="20" t="s">
        <v>529</v>
      </c>
      <c r="E156" s="2">
        <v>11279</v>
      </c>
      <c r="F156" s="2">
        <v>0</v>
      </c>
      <c r="G156" s="2">
        <v>737</v>
      </c>
      <c r="H156" s="2">
        <v>455</v>
      </c>
      <c r="I156" s="2">
        <v>708.5</v>
      </c>
      <c r="J156" s="2">
        <v>751.94</v>
      </c>
      <c r="K156" s="2">
        <v>13931.44</v>
      </c>
      <c r="L156" s="2">
        <v>1473.71</v>
      </c>
      <c r="M156" s="2">
        <v>1297.0999999999999</v>
      </c>
      <c r="N156" s="2">
        <v>4062.130000000001</v>
      </c>
      <c r="O156" s="2">
        <v>6832.9400000000005</v>
      </c>
      <c r="P156" s="2">
        <v>7098.5</v>
      </c>
    </row>
    <row r="157" spans="1:16" x14ac:dyDescent="0.2">
      <c r="A157" s="4">
        <f t="shared" ref="A157:A200" si="0">+C157-B157:B157</f>
        <v>0</v>
      </c>
      <c r="B157" s="4" t="s">
        <v>270</v>
      </c>
      <c r="C157" s="30" t="s">
        <v>270</v>
      </c>
      <c r="D157" s="20" t="s">
        <v>271</v>
      </c>
      <c r="E157" s="2">
        <v>13125</v>
      </c>
      <c r="F157" s="2">
        <v>200</v>
      </c>
      <c r="G157" s="2">
        <v>903</v>
      </c>
      <c r="H157" s="2">
        <v>549</v>
      </c>
      <c r="I157" s="2">
        <v>708.5</v>
      </c>
      <c r="J157" s="2">
        <v>1312.5</v>
      </c>
      <c r="K157" s="2">
        <v>16798</v>
      </c>
      <c r="L157" s="2">
        <v>2075.61</v>
      </c>
      <c r="M157" s="2">
        <v>1509.38</v>
      </c>
      <c r="N157" s="2">
        <v>10160.01</v>
      </c>
      <c r="O157" s="2">
        <v>13745</v>
      </c>
      <c r="P157" s="2">
        <v>3053</v>
      </c>
    </row>
    <row r="158" spans="1:16" x14ac:dyDescent="0.2">
      <c r="A158" s="4">
        <f t="shared" si="0"/>
        <v>0</v>
      </c>
      <c r="B158" s="4" t="s">
        <v>272</v>
      </c>
      <c r="C158" s="30" t="s">
        <v>272</v>
      </c>
      <c r="D158" s="20" t="s">
        <v>273</v>
      </c>
      <c r="E158" s="2">
        <v>13125</v>
      </c>
      <c r="F158" s="2">
        <v>200</v>
      </c>
      <c r="G158" s="2">
        <v>903</v>
      </c>
      <c r="H158" s="2">
        <v>549</v>
      </c>
      <c r="I158" s="2">
        <v>566.79999999999995</v>
      </c>
      <c r="J158" s="2">
        <v>437.5</v>
      </c>
      <c r="K158" s="2">
        <v>15781.3</v>
      </c>
      <c r="L158" s="2">
        <v>1901.96</v>
      </c>
      <c r="M158" s="2">
        <v>1509.38</v>
      </c>
      <c r="N158" s="2">
        <v>7616.9599999999991</v>
      </c>
      <c r="O158" s="2">
        <v>11028.3</v>
      </c>
      <c r="P158" s="2">
        <v>4753</v>
      </c>
    </row>
    <row r="159" spans="1:16" x14ac:dyDescent="0.2">
      <c r="A159" s="4">
        <f t="shared" si="0"/>
        <v>0</v>
      </c>
      <c r="B159" s="4" t="s">
        <v>274</v>
      </c>
      <c r="C159" s="30" t="s">
        <v>274</v>
      </c>
      <c r="D159" s="20" t="s">
        <v>275</v>
      </c>
      <c r="E159" s="2">
        <v>12658</v>
      </c>
      <c r="F159" s="2">
        <v>200</v>
      </c>
      <c r="G159" s="2">
        <v>915</v>
      </c>
      <c r="H159" s="2">
        <v>616</v>
      </c>
      <c r="I159" s="2">
        <v>566.79999999999995</v>
      </c>
      <c r="J159" s="2">
        <v>843.86</v>
      </c>
      <c r="K159" s="2">
        <v>15799.66</v>
      </c>
      <c r="L159" s="2">
        <v>1772.34</v>
      </c>
      <c r="M159" s="2">
        <v>1455.66</v>
      </c>
      <c r="N159" s="2">
        <v>598.65999999999985</v>
      </c>
      <c r="O159" s="2">
        <v>3826.66</v>
      </c>
      <c r="P159" s="2">
        <v>11973</v>
      </c>
    </row>
    <row r="160" spans="1:16" x14ac:dyDescent="0.2">
      <c r="A160" s="4">
        <f t="shared" si="0"/>
        <v>0</v>
      </c>
      <c r="B160" s="4" t="s">
        <v>276</v>
      </c>
      <c r="C160" s="30" t="s">
        <v>276</v>
      </c>
      <c r="D160" s="20" t="s">
        <v>277</v>
      </c>
      <c r="E160" s="2">
        <v>12038</v>
      </c>
      <c r="F160" s="2">
        <v>0</v>
      </c>
      <c r="G160" s="2">
        <v>802</v>
      </c>
      <c r="H160" s="2">
        <v>482</v>
      </c>
      <c r="I160" s="2">
        <v>566.79999999999995</v>
      </c>
      <c r="J160" s="2">
        <v>1203.81</v>
      </c>
      <c r="K160" s="2">
        <v>15092.609999999999</v>
      </c>
      <c r="L160" s="2">
        <v>1709.04</v>
      </c>
      <c r="M160" s="2">
        <v>1384.38</v>
      </c>
      <c r="N160" s="2">
        <v>8394.6899999999987</v>
      </c>
      <c r="O160" s="2">
        <v>11488.109999999999</v>
      </c>
      <c r="P160" s="2">
        <v>3604.5</v>
      </c>
    </row>
    <row r="161" spans="1:16" x14ac:dyDescent="0.2">
      <c r="A161" s="4">
        <f t="shared" si="0"/>
        <v>0</v>
      </c>
      <c r="B161" s="4" t="s">
        <v>278</v>
      </c>
      <c r="C161" s="30" t="s">
        <v>278</v>
      </c>
      <c r="D161" s="20" t="s">
        <v>279</v>
      </c>
      <c r="E161" s="2">
        <v>13125</v>
      </c>
      <c r="F161" s="2">
        <v>200</v>
      </c>
      <c r="G161" s="2">
        <v>903</v>
      </c>
      <c r="H161" s="2">
        <v>549</v>
      </c>
      <c r="I161" s="2">
        <v>566.79999999999995</v>
      </c>
      <c r="J161" s="2">
        <v>1312.5</v>
      </c>
      <c r="K161" s="2">
        <v>16656.3</v>
      </c>
      <c r="L161" s="2">
        <v>2043.92</v>
      </c>
      <c r="M161" s="2">
        <v>1509.38</v>
      </c>
      <c r="N161" s="2">
        <v>8579</v>
      </c>
      <c r="O161" s="2">
        <v>12132.3</v>
      </c>
      <c r="P161" s="2">
        <v>4524</v>
      </c>
    </row>
    <row r="162" spans="1:16" x14ac:dyDescent="0.2">
      <c r="A162" s="4">
        <f t="shared" si="0"/>
        <v>0</v>
      </c>
      <c r="B162" s="4" t="s">
        <v>280</v>
      </c>
      <c r="C162" s="30" t="s">
        <v>280</v>
      </c>
      <c r="D162" s="20" t="s">
        <v>281</v>
      </c>
      <c r="E162" s="2">
        <v>12658</v>
      </c>
      <c r="F162" s="2">
        <v>0</v>
      </c>
      <c r="G162" s="2">
        <v>915</v>
      </c>
      <c r="H162" s="2">
        <v>616</v>
      </c>
      <c r="I162" s="2">
        <v>566.79999999999995</v>
      </c>
      <c r="J162" s="2">
        <v>421.93</v>
      </c>
      <c r="K162" s="2">
        <v>15177.73</v>
      </c>
      <c r="L162" s="2">
        <v>1747.26</v>
      </c>
      <c r="M162" s="2">
        <v>1455.66</v>
      </c>
      <c r="N162" s="2">
        <v>7557.3099999999995</v>
      </c>
      <c r="O162" s="2">
        <v>10760.23</v>
      </c>
      <c r="P162" s="2">
        <v>4417.5</v>
      </c>
    </row>
    <row r="163" spans="1:16" x14ac:dyDescent="0.2">
      <c r="A163" s="4">
        <f t="shared" si="0"/>
        <v>0</v>
      </c>
      <c r="B163" s="4" t="s">
        <v>282</v>
      </c>
      <c r="C163" s="30" t="s">
        <v>282</v>
      </c>
      <c r="D163" s="20" t="s">
        <v>283</v>
      </c>
      <c r="E163" s="2">
        <v>13125</v>
      </c>
      <c r="F163" s="2">
        <v>200</v>
      </c>
      <c r="G163" s="2">
        <v>903</v>
      </c>
      <c r="H163" s="2">
        <v>549</v>
      </c>
      <c r="I163" s="2">
        <v>566.79999999999995</v>
      </c>
      <c r="J163" s="2">
        <v>0</v>
      </c>
      <c r="K163" s="2">
        <v>15343.8</v>
      </c>
      <c r="L163" s="2">
        <v>1855.24</v>
      </c>
      <c r="M163" s="2">
        <v>1509.38</v>
      </c>
      <c r="N163" s="2">
        <v>6744.18</v>
      </c>
      <c r="O163" s="2">
        <v>10108.799999999999</v>
      </c>
      <c r="P163" s="2">
        <v>5235</v>
      </c>
    </row>
    <row r="164" spans="1:16" x14ac:dyDescent="0.2">
      <c r="A164" s="4">
        <f t="shared" si="0"/>
        <v>0</v>
      </c>
      <c r="B164" s="4" t="s">
        <v>284</v>
      </c>
      <c r="C164" s="30" t="s">
        <v>284</v>
      </c>
      <c r="D164" s="20" t="s">
        <v>285</v>
      </c>
      <c r="E164" s="2">
        <v>11279</v>
      </c>
      <c r="F164" s="2">
        <v>200</v>
      </c>
      <c r="G164" s="2">
        <v>737</v>
      </c>
      <c r="H164" s="2">
        <v>455</v>
      </c>
      <c r="I164" s="2">
        <v>425.1</v>
      </c>
      <c r="J164" s="2">
        <v>1362.89</v>
      </c>
      <c r="K164" s="2">
        <v>14458.99</v>
      </c>
      <c r="L164" s="2">
        <v>1571.19</v>
      </c>
      <c r="M164" s="2">
        <v>1297.0999999999999</v>
      </c>
      <c r="N164" s="13">
        <v>162.70000000000073</v>
      </c>
      <c r="O164" s="13">
        <v>3030.9900000000007</v>
      </c>
      <c r="P164" s="2">
        <v>11428</v>
      </c>
    </row>
    <row r="165" spans="1:16" x14ac:dyDescent="0.2">
      <c r="A165" s="4">
        <f t="shared" si="0"/>
        <v>0</v>
      </c>
      <c r="B165" s="4" t="s">
        <v>286</v>
      </c>
      <c r="C165" s="30" t="s">
        <v>286</v>
      </c>
      <c r="D165" s="20" t="s">
        <v>287</v>
      </c>
      <c r="E165" s="2">
        <v>9494</v>
      </c>
      <c r="F165" s="2">
        <v>200</v>
      </c>
      <c r="G165" s="2">
        <v>687</v>
      </c>
      <c r="H165" s="2">
        <v>462</v>
      </c>
      <c r="I165" s="2">
        <v>425.1</v>
      </c>
      <c r="J165" s="2">
        <v>0</v>
      </c>
      <c r="K165" s="2">
        <v>11268.1</v>
      </c>
      <c r="L165" s="2">
        <v>1043.26</v>
      </c>
      <c r="M165" s="2">
        <v>1091.76</v>
      </c>
      <c r="N165" s="13">
        <v>3692.58</v>
      </c>
      <c r="O165" s="13">
        <v>5827.6</v>
      </c>
      <c r="P165" s="2">
        <v>5440.5</v>
      </c>
    </row>
    <row r="166" spans="1:16" x14ac:dyDescent="0.2">
      <c r="A166" s="4">
        <f t="shared" si="0"/>
        <v>0</v>
      </c>
      <c r="B166" s="4" t="s">
        <v>288</v>
      </c>
      <c r="C166" s="30" t="s">
        <v>288</v>
      </c>
      <c r="D166" s="20" t="s">
        <v>289</v>
      </c>
      <c r="E166" s="2">
        <v>13125</v>
      </c>
      <c r="F166" s="2">
        <v>400</v>
      </c>
      <c r="G166" s="2">
        <v>903</v>
      </c>
      <c r="H166" s="2">
        <v>549</v>
      </c>
      <c r="I166" s="2">
        <v>425.1</v>
      </c>
      <c r="J166" s="2">
        <v>1312.5</v>
      </c>
      <c r="K166" s="2">
        <v>16714.599999999999</v>
      </c>
      <c r="L166" s="2">
        <v>2057.8000000000002</v>
      </c>
      <c r="M166" s="2">
        <v>1509.38</v>
      </c>
      <c r="N166" s="13">
        <v>3951.9199999999983</v>
      </c>
      <c r="O166" s="13">
        <v>7519.0999999999985</v>
      </c>
      <c r="P166" s="2">
        <v>9195.5</v>
      </c>
    </row>
    <row r="167" spans="1:16" x14ac:dyDescent="0.2">
      <c r="A167" s="4">
        <f t="shared" si="0"/>
        <v>0</v>
      </c>
      <c r="B167" s="4" t="s">
        <v>290</v>
      </c>
      <c r="C167" s="30" t="s">
        <v>290</v>
      </c>
      <c r="D167" s="20" t="s">
        <v>291</v>
      </c>
      <c r="E167" s="2">
        <v>7667</v>
      </c>
      <c r="F167" s="2">
        <v>200</v>
      </c>
      <c r="G167" s="2">
        <v>547</v>
      </c>
      <c r="H167" s="2">
        <v>340</v>
      </c>
      <c r="I167" s="2">
        <v>425.1</v>
      </c>
      <c r="J167" s="2">
        <v>0</v>
      </c>
      <c r="K167" s="2">
        <v>9179.1</v>
      </c>
      <c r="L167" s="2">
        <v>726.99</v>
      </c>
      <c r="M167" s="2">
        <v>881.64</v>
      </c>
      <c r="N167" s="13">
        <v>11.970000000000255</v>
      </c>
      <c r="O167" s="13">
        <v>1620.6000000000004</v>
      </c>
      <c r="P167" s="2">
        <v>7558.5</v>
      </c>
    </row>
    <row r="168" spans="1:16" x14ac:dyDescent="0.2">
      <c r="A168" s="4">
        <f t="shared" si="0"/>
        <v>0</v>
      </c>
      <c r="B168" s="4" t="s">
        <v>292</v>
      </c>
      <c r="C168" s="30" t="s">
        <v>292</v>
      </c>
      <c r="D168" s="20" t="s">
        <v>293</v>
      </c>
      <c r="E168" s="2">
        <v>13125</v>
      </c>
      <c r="F168" s="2">
        <v>0</v>
      </c>
      <c r="G168" s="2">
        <v>903</v>
      </c>
      <c r="H168" s="2">
        <v>549</v>
      </c>
      <c r="I168" s="2">
        <v>425.1</v>
      </c>
      <c r="J168" s="2">
        <v>875</v>
      </c>
      <c r="K168" s="2">
        <v>15877.1</v>
      </c>
      <c r="L168" s="2">
        <v>1852.82</v>
      </c>
      <c r="M168" s="2">
        <v>1509.38</v>
      </c>
      <c r="N168" s="13">
        <v>8496.4000000000015</v>
      </c>
      <c r="O168" s="13">
        <v>11858.600000000002</v>
      </c>
      <c r="P168" s="2">
        <v>4018.5</v>
      </c>
    </row>
    <row r="169" spans="1:16" x14ac:dyDescent="0.2">
      <c r="A169" s="4">
        <f t="shared" si="0"/>
        <v>0</v>
      </c>
      <c r="B169" s="4" t="s">
        <v>554</v>
      </c>
      <c r="C169" s="30" t="s">
        <v>554</v>
      </c>
      <c r="D169" s="20" t="s">
        <v>555</v>
      </c>
      <c r="E169" s="2">
        <v>13125</v>
      </c>
      <c r="F169" s="2">
        <v>0</v>
      </c>
      <c r="G169" s="2">
        <v>0</v>
      </c>
      <c r="H169" s="2">
        <v>0</v>
      </c>
      <c r="I169" s="2">
        <v>0</v>
      </c>
      <c r="J169" s="2">
        <v>51462.11</v>
      </c>
      <c r="K169" s="2">
        <v>64587.11</v>
      </c>
      <c r="L169" s="2">
        <v>0</v>
      </c>
      <c r="M169" s="2">
        <v>0</v>
      </c>
      <c r="N169" s="13">
        <v>13125.11</v>
      </c>
      <c r="O169" s="13">
        <v>13125.11</v>
      </c>
      <c r="P169" s="2">
        <v>51462</v>
      </c>
    </row>
    <row r="170" spans="1:16" x14ac:dyDescent="0.2">
      <c r="A170" s="4">
        <f t="shared" si="0"/>
        <v>0</v>
      </c>
      <c r="B170" s="4" t="s">
        <v>294</v>
      </c>
      <c r="C170" s="30" t="s">
        <v>294</v>
      </c>
      <c r="D170" s="20" t="s">
        <v>295</v>
      </c>
      <c r="E170" s="2">
        <v>13125</v>
      </c>
      <c r="F170" s="2">
        <v>400</v>
      </c>
      <c r="G170" s="2">
        <v>903</v>
      </c>
      <c r="H170" s="2">
        <v>549</v>
      </c>
      <c r="I170" s="2">
        <v>425.1</v>
      </c>
      <c r="J170" s="2">
        <v>437.5</v>
      </c>
      <c r="K170" s="2">
        <v>15839.6</v>
      </c>
      <c r="L170" s="2">
        <v>1914.41</v>
      </c>
      <c r="M170" s="2">
        <v>1509.38</v>
      </c>
      <c r="N170" s="13">
        <v>6143.3100000000013</v>
      </c>
      <c r="O170" s="13">
        <v>9567.1000000000022</v>
      </c>
      <c r="P170" s="2">
        <v>6272.5</v>
      </c>
    </row>
    <row r="171" spans="1:16" x14ac:dyDescent="0.2">
      <c r="A171" s="4">
        <f t="shared" si="0"/>
        <v>0</v>
      </c>
      <c r="B171" s="4" t="s">
        <v>296</v>
      </c>
      <c r="C171" s="30" t="s">
        <v>296</v>
      </c>
      <c r="D171" s="20" t="s">
        <v>297</v>
      </c>
      <c r="E171" s="2">
        <v>13656</v>
      </c>
      <c r="F171" s="2">
        <v>200</v>
      </c>
      <c r="G171" s="2">
        <v>1016</v>
      </c>
      <c r="H171" s="2">
        <v>684</v>
      </c>
      <c r="I171" s="2">
        <v>425.1</v>
      </c>
      <c r="J171" s="2">
        <v>455.2</v>
      </c>
      <c r="K171" s="2">
        <v>16436.3</v>
      </c>
      <c r="L171" s="2">
        <v>2039.84</v>
      </c>
      <c r="M171" s="2">
        <v>1570.44</v>
      </c>
      <c r="N171" s="13">
        <v>7116.02</v>
      </c>
      <c r="O171" s="13">
        <v>10726.3</v>
      </c>
      <c r="P171" s="2">
        <v>5710</v>
      </c>
    </row>
    <row r="172" spans="1:16" x14ac:dyDescent="0.2">
      <c r="A172" s="4">
        <f t="shared" si="0"/>
        <v>0</v>
      </c>
      <c r="B172" s="4" t="s">
        <v>298</v>
      </c>
      <c r="C172" s="30" t="s">
        <v>298</v>
      </c>
      <c r="D172" s="20" t="s">
        <v>299</v>
      </c>
      <c r="E172" s="2">
        <v>13656</v>
      </c>
      <c r="F172" s="2">
        <v>0</v>
      </c>
      <c r="G172" s="2">
        <v>1016</v>
      </c>
      <c r="H172" s="2">
        <v>684</v>
      </c>
      <c r="I172" s="2">
        <v>283.39999999999998</v>
      </c>
      <c r="J172" s="2">
        <v>1365.6</v>
      </c>
      <c r="K172" s="2">
        <v>17005</v>
      </c>
      <c r="L172" s="2">
        <v>2118.34</v>
      </c>
      <c r="M172" s="2">
        <v>1570.44</v>
      </c>
      <c r="N172" s="13">
        <v>6587.2199999999993</v>
      </c>
      <c r="O172" s="13">
        <v>10276</v>
      </c>
      <c r="P172" s="2">
        <v>6729</v>
      </c>
    </row>
    <row r="173" spans="1:16" x14ac:dyDescent="0.2">
      <c r="A173" s="4">
        <f t="shared" si="0"/>
        <v>0</v>
      </c>
      <c r="B173" s="4" t="s">
        <v>510</v>
      </c>
      <c r="C173" s="30" t="s">
        <v>510</v>
      </c>
      <c r="D173" s="20" t="s">
        <v>511</v>
      </c>
      <c r="E173" s="2">
        <v>13656</v>
      </c>
      <c r="F173" s="2">
        <v>0</v>
      </c>
      <c r="G173" s="2">
        <v>903</v>
      </c>
      <c r="H173" s="2">
        <v>549</v>
      </c>
      <c r="I173" s="2">
        <v>283.39999999999998</v>
      </c>
      <c r="J173" s="2">
        <v>437.5</v>
      </c>
      <c r="K173" s="2">
        <v>15828.9</v>
      </c>
      <c r="L173" s="2">
        <v>1798.7</v>
      </c>
      <c r="M173" s="2">
        <v>1509.38</v>
      </c>
      <c r="N173" s="13">
        <v>3968.8199999999997</v>
      </c>
      <c r="O173" s="13">
        <v>7276.9</v>
      </c>
      <c r="P173" s="2">
        <v>8552</v>
      </c>
    </row>
    <row r="174" spans="1:16" x14ac:dyDescent="0.2">
      <c r="A174" s="4">
        <f t="shared" si="0"/>
        <v>0</v>
      </c>
      <c r="B174" s="4" t="s">
        <v>300</v>
      </c>
      <c r="C174" s="30" t="s">
        <v>300</v>
      </c>
      <c r="D174" s="20" t="s">
        <v>301</v>
      </c>
      <c r="E174" s="2">
        <v>13656</v>
      </c>
      <c r="F174" s="2">
        <v>200</v>
      </c>
      <c r="G174" s="2">
        <v>1016</v>
      </c>
      <c r="H174" s="2">
        <v>684</v>
      </c>
      <c r="I174" s="2">
        <v>283.39999999999998</v>
      </c>
      <c r="J174" s="2">
        <v>0</v>
      </c>
      <c r="K174" s="2">
        <v>15839.4</v>
      </c>
      <c r="L174" s="2">
        <v>1961.1</v>
      </c>
      <c r="M174" s="2">
        <v>1570.44</v>
      </c>
      <c r="N174" s="13">
        <v>8146.8600000000006</v>
      </c>
      <c r="O174" s="13">
        <v>11678.400000000001</v>
      </c>
      <c r="P174" s="2">
        <v>4161</v>
      </c>
    </row>
    <row r="175" spans="1:16" x14ac:dyDescent="0.2">
      <c r="A175" s="4">
        <f t="shared" si="0"/>
        <v>0</v>
      </c>
      <c r="B175" s="4" t="s">
        <v>302</v>
      </c>
      <c r="C175" s="30" t="s">
        <v>302</v>
      </c>
      <c r="D175" s="20" t="s">
        <v>303</v>
      </c>
      <c r="E175" s="2">
        <v>13656</v>
      </c>
      <c r="F175" s="2">
        <v>200</v>
      </c>
      <c r="G175" s="2">
        <v>1016</v>
      </c>
      <c r="H175" s="2">
        <v>684</v>
      </c>
      <c r="I175" s="2">
        <v>283.39999999999998</v>
      </c>
      <c r="J175" s="2">
        <v>455.2</v>
      </c>
      <c r="K175" s="2">
        <v>16294.6</v>
      </c>
      <c r="L175" s="2">
        <v>1979.19</v>
      </c>
      <c r="M175" s="2">
        <v>1570.44</v>
      </c>
      <c r="N175" s="13">
        <v>8952.4700000000012</v>
      </c>
      <c r="O175" s="13">
        <v>12502.100000000002</v>
      </c>
      <c r="P175" s="2">
        <v>3792.5</v>
      </c>
    </row>
    <row r="176" spans="1:16" x14ac:dyDescent="0.2">
      <c r="A176" s="4">
        <f t="shared" si="0"/>
        <v>0</v>
      </c>
      <c r="B176" s="4" t="s">
        <v>304</v>
      </c>
      <c r="C176" s="30" t="s">
        <v>304</v>
      </c>
      <c r="D176" s="20" t="s">
        <v>305</v>
      </c>
      <c r="E176" s="2">
        <v>13656</v>
      </c>
      <c r="F176" s="2">
        <v>0</v>
      </c>
      <c r="G176" s="2">
        <v>1016</v>
      </c>
      <c r="H176" s="2">
        <v>684</v>
      </c>
      <c r="I176" s="2">
        <v>283.39999999999998</v>
      </c>
      <c r="J176" s="2">
        <v>910.4</v>
      </c>
      <c r="K176" s="2">
        <v>16549.8</v>
      </c>
      <c r="L176" s="2">
        <v>2005.99</v>
      </c>
      <c r="M176" s="2">
        <v>1570.44</v>
      </c>
      <c r="N176" s="13">
        <v>5165.369999999999</v>
      </c>
      <c r="O176" s="13">
        <v>8741.7999999999993</v>
      </c>
      <c r="P176" s="2">
        <v>7808</v>
      </c>
    </row>
    <row r="177" spans="1:16" x14ac:dyDescent="0.2">
      <c r="A177" s="4">
        <f t="shared" si="0"/>
        <v>0</v>
      </c>
      <c r="B177" s="4" t="s">
        <v>306</v>
      </c>
      <c r="C177" s="30" t="s">
        <v>306</v>
      </c>
      <c r="D177" s="20" t="s">
        <v>307</v>
      </c>
      <c r="E177" s="2">
        <v>13656</v>
      </c>
      <c r="F177" s="2">
        <v>200</v>
      </c>
      <c r="G177" s="2">
        <v>1016</v>
      </c>
      <c r="H177" s="2">
        <v>684</v>
      </c>
      <c r="I177" s="2">
        <v>283.39999999999998</v>
      </c>
      <c r="J177" s="2">
        <v>455.2</v>
      </c>
      <c r="K177" s="2">
        <v>16294.6</v>
      </c>
      <c r="L177" s="2">
        <v>2009.71</v>
      </c>
      <c r="M177" s="2">
        <v>1570.44</v>
      </c>
      <c r="N177" s="13">
        <v>2878.4500000000007</v>
      </c>
      <c r="O177" s="13">
        <v>6458.6</v>
      </c>
      <c r="P177" s="2">
        <v>9836</v>
      </c>
    </row>
    <row r="178" spans="1:16" x14ac:dyDescent="0.2">
      <c r="A178" s="4">
        <f t="shared" si="0"/>
        <v>0</v>
      </c>
      <c r="B178" s="4" t="s">
        <v>308</v>
      </c>
      <c r="C178" s="30" t="s">
        <v>308</v>
      </c>
      <c r="D178" s="20" t="s">
        <v>309</v>
      </c>
      <c r="E178" s="2">
        <v>13125</v>
      </c>
      <c r="F178" s="2">
        <v>0</v>
      </c>
      <c r="G178" s="2">
        <v>903</v>
      </c>
      <c r="H178" s="2">
        <v>0</v>
      </c>
      <c r="I178" s="2">
        <v>283.39999999999998</v>
      </c>
      <c r="J178" s="2">
        <v>0</v>
      </c>
      <c r="K178" s="2">
        <v>14311.4</v>
      </c>
      <c r="L178" s="2">
        <v>817.36</v>
      </c>
      <c r="M178" s="2">
        <v>1509.38</v>
      </c>
      <c r="N178" s="13">
        <v>5630.16</v>
      </c>
      <c r="O178" s="13">
        <v>7956.9</v>
      </c>
      <c r="P178" s="2">
        <v>6354.5</v>
      </c>
    </row>
    <row r="179" spans="1:16" x14ac:dyDescent="0.2">
      <c r="A179" s="4">
        <f t="shared" si="0"/>
        <v>0</v>
      </c>
      <c r="B179" s="4" t="s">
        <v>310</v>
      </c>
      <c r="C179" s="30" t="s">
        <v>310</v>
      </c>
      <c r="D179" s="20" t="s">
        <v>311</v>
      </c>
      <c r="E179" s="2">
        <v>13125</v>
      </c>
      <c r="F179" s="2">
        <v>400</v>
      </c>
      <c r="G179" s="2">
        <v>903</v>
      </c>
      <c r="H179" s="2">
        <v>549</v>
      </c>
      <c r="I179" s="2">
        <v>283.39999999999998</v>
      </c>
      <c r="J179" s="2">
        <v>437.5</v>
      </c>
      <c r="K179" s="2">
        <v>15697.9</v>
      </c>
      <c r="L179" s="2">
        <v>1884.14</v>
      </c>
      <c r="M179" s="2">
        <v>1509.38</v>
      </c>
      <c r="N179" s="13">
        <v>174.8799999999992</v>
      </c>
      <c r="O179" s="13">
        <v>3568.3999999999996</v>
      </c>
      <c r="P179" s="2">
        <v>12129.5</v>
      </c>
    </row>
    <row r="180" spans="1:16" x14ac:dyDescent="0.2">
      <c r="A180" s="4">
        <f t="shared" si="0"/>
        <v>0</v>
      </c>
      <c r="B180" s="4" t="s">
        <v>312</v>
      </c>
      <c r="C180" s="30" t="s">
        <v>312</v>
      </c>
      <c r="D180" s="20" t="s">
        <v>313</v>
      </c>
      <c r="E180" s="2">
        <v>13656</v>
      </c>
      <c r="F180" s="2">
        <v>0</v>
      </c>
      <c r="G180" s="2">
        <v>1016</v>
      </c>
      <c r="H180" s="2">
        <v>684</v>
      </c>
      <c r="I180" s="2">
        <v>425.1</v>
      </c>
      <c r="J180" s="2">
        <v>455.2</v>
      </c>
      <c r="K180" s="2">
        <v>16236.300000000001</v>
      </c>
      <c r="L180" s="2">
        <v>1936.72</v>
      </c>
      <c r="M180" s="2">
        <v>1570.44</v>
      </c>
      <c r="N180" s="13">
        <v>7564.6400000000012</v>
      </c>
      <c r="O180" s="13">
        <v>11071.800000000001</v>
      </c>
      <c r="P180" s="2">
        <v>5164.5</v>
      </c>
    </row>
    <row r="181" spans="1:16" x14ac:dyDescent="0.2">
      <c r="A181" s="4">
        <f t="shared" si="0"/>
        <v>0</v>
      </c>
      <c r="B181" s="4" t="s">
        <v>314</v>
      </c>
      <c r="C181" s="30" t="s">
        <v>314</v>
      </c>
      <c r="D181" s="20" t="s">
        <v>315</v>
      </c>
      <c r="E181" s="2">
        <v>13656</v>
      </c>
      <c r="F181" s="2">
        <v>200</v>
      </c>
      <c r="G181" s="2">
        <v>1016</v>
      </c>
      <c r="H181" s="2">
        <v>684</v>
      </c>
      <c r="I181" s="2">
        <v>283.39999999999998</v>
      </c>
      <c r="J181" s="2">
        <v>910.4</v>
      </c>
      <c r="K181" s="2">
        <v>16749.8</v>
      </c>
      <c r="L181" s="2">
        <v>2035.05</v>
      </c>
      <c r="M181" s="2">
        <v>1570.44</v>
      </c>
      <c r="N181" s="13">
        <v>180.30999999999949</v>
      </c>
      <c r="O181" s="13">
        <v>3785.7999999999993</v>
      </c>
      <c r="P181" s="2">
        <v>12964</v>
      </c>
    </row>
    <row r="182" spans="1:16" x14ac:dyDescent="0.2">
      <c r="A182" s="4">
        <f t="shared" si="0"/>
        <v>0</v>
      </c>
      <c r="B182" s="4" t="s">
        <v>316</v>
      </c>
      <c r="C182" s="30" t="s">
        <v>316</v>
      </c>
      <c r="D182" s="20" t="s">
        <v>317</v>
      </c>
      <c r="E182" s="2">
        <v>13656</v>
      </c>
      <c r="F182" s="2">
        <v>0</v>
      </c>
      <c r="G182" s="2">
        <v>1016</v>
      </c>
      <c r="H182" s="2">
        <v>684</v>
      </c>
      <c r="I182" s="2">
        <v>0</v>
      </c>
      <c r="J182" s="2">
        <v>455.2</v>
      </c>
      <c r="K182" s="2">
        <v>15811.2</v>
      </c>
      <c r="L182" s="2">
        <v>1901.59</v>
      </c>
      <c r="M182" s="2">
        <v>1570.44</v>
      </c>
      <c r="N182" s="13">
        <v>203.67000000000189</v>
      </c>
      <c r="O182" s="13">
        <v>3675.7000000000016</v>
      </c>
      <c r="P182" s="2">
        <v>12135.5</v>
      </c>
    </row>
    <row r="183" spans="1:16" x14ac:dyDescent="0.2">
      <c r="A183" s="4">
        <f t="shared" si="0"/>
        <v>0</v>
      </c>
      <c r="B183" s="4" t="s">
        <v>318</v>
      </c>
      <c r="C183" s="30" t="s">
        <v>318</v>
      </c>
      <c r="D183" s="20" t="s">
        <v>319</v>
      </c>
      <c r="E183" s="2">
        <v>13656</v>
      </c>
      <c r="F183" s="2">
        <v>200</v>
      </c>
      <c r="G183" s="2">
        <v>1016</v>
      </c>
      <c r="H183" s="2">
        <v>463.33</v>
      </c>
      <c r="I183" s="2">
        <v>0</v>
      </c>
      <c r="J183" s="2">
        <v>3186.4</v>
      </c>
      <c r="K183" s="2">
        <v>18521.73</v>
      </c>
      <c r="L183" s="2">
        <v>1763.19</v>
      </c>
      <c r="M183" s="2">
        <v>1570.44</v>
      </c>
      <c r="N183" s="13">
        <v>5219.0999999999985</v>
      </c>
      <c r="O183" s="13">
        <v>8552.73</v>
      </c>
      <c r="P183" s="2">
        <v>9969</v>
      </c>
    </row>
    <row r="184" spans="1:16" x14ac:dyDescent="0.2">
      <c r="A184" s="4">
        <f t="shared" si="0"/>
        <v>0</v>
      </c>
      <c r="B184" s="4" t="s">
        <v>320</v>
      </c>
      <c r="C184" s="30" t="s">
        <v>320</v>
      </c>
      <c r="D184" s="20" t="s">
        <v>321</v>
      </c>
      <c r="E184" s="2">
        <v>13656</v>
      </c>
      <c r="F184" s="2">
        <v>400</v>
      </c>
      <c r="G184" s="2">
        <v>1016</v>
      </c>
      <c r="H184" s="2">
        <v>684</v>
      </c>
      <c r="I184" s="2">
        <v>0</v>
      </c>
      <c r="J184" s="2">
        <v>1365.6</v>
      </c>
      <c r="K184" s="2">
        <v>17121.599999999999</v>
      </c>
      <c r="L184" s="2">
        <v>2144.7399999999998</v>
      </c>
      <c r="M184" s="2">
        <v>1570.44</v>
      </c>
      <c r="N184" s="13">
        <v>186.41999999999825</v>
      </c>
      <c r="O184" s="13">
        <v>3901.5999999999981</v>
      </c>
      <c r="P184" s="2">
        <v>13220</v>
      </c>
    </row>
    <row r="185" spans="1:16" x14ac:dyDescent="0.2">
      <c r="A185" s="4">
        <f t="shared" si="0"/>
        <v>0</v>
      </c>
      <c r="B185" s="4" t="s">
        <v>322</v>
      </c>
      <c r="C185" s="30" t="s">
        <v>322</v>
      </c>
      <c r="D185" s="20" t="s">
        <v>323</v>
      </c>
      <c r="E185" s="2">
        <v>13656</v>
      </c>
      <c r="F185" s="2">
        <v>0</v>
      </c>
      <c r="G185" s="2">
        <v>1016</v>
      </c>
      <c r="H185" s="2">
        <v>684</v>
      </c>
      <c r="I185" s="2">
        <v>0</v>
      </c>
      <c r="J185" s="2">
        <v>1365.6</v>
      </c>
      <c r="K185" s="2">
        <v>16721.599999999999</v>
      </c>
      <c r="L185" s="2">
        <v>2059.3000000000002</v>
      </c>
      <c r="M185" s="2">
        <v>1570.44</v>
      </c>
      <c r="N185" s="13">
        <v>7345.8599999999988</v>
      </c>
      <c r="O185" s="13">
        <v>10975.599999999999</v>
      </c>
      <c r="P185" s="2">
        <v>5746</v>
      </c>
    </row>
    <row r="186" spans="1:16" x14ac:dyDescent="0.2">
      <c r="A186" s="4">
        <f t="shared" si="0"/>
        <v>0</v>
      </c>
      <c r="B186" s="4" t="s">
        <v>324</v>
      </c>
      <c r="C186" s="30" t="s">
        <v>324</v>
      </c>
      <c r="D186" s="20" t="s">
        <v>325</v>
      </c>
      <c r="E186" s="2">
        <v>13656</v>
      </c>
      <c r="F186" s="2">
        <v>0</v>
      </c>
      <c r="G186" s="2">
        <v>1016</v>
      </c>
      <c r="H186" s="2">
        <v>684</v>
      </c>
      <c r="I186" s="2">
        <v>0</v>
      </c>
      <c r="J186" s="2">
        <v>910.4</v>
      </c>
      <c r="K186" s="2">
        <v>16266.4</v>
      </c>
      <c r="L186" s="2">
        <v>1958.82</v>
      </c>
      <c r="M186" s="2">
        <v>1570.44</v>
      </c>
      <c r="N186" s="13">
        <v>6055.6399999999994</v>
      </c>
      <c r="O186" s="13">
        <v>9584.9</v>
      </c>
      <c r="P186" s="2">
        <v>6681.5</v>
      </c>
    </row>
    <row r="187" spans="1:16" x14ac:dyDescent="0.2">
      <c r="A187" s="4">
        <f t="shared" si="0"/>
        <v>0</v>
      </c>
      <c r="B187" s="4" t="s">
        <v>326</v>
      </c>
      <c r="C187" s="30" t="s">
        <v>326</v>
      </c>
      <c r="D187" s="20" t="s">
        <v>327</v>
      </c>
      <c r="E187" s="2">
        <v>13656</v>
      </c>
      <c r="F187" s="2">
        <v>200</v>
      </c>
      <c r="G187" s="2">
        <v>1016</v>
      </c>
      <c r="H187" s="2">
        <v>684</v>
      </c>
      <c r="I187" s="2">
        <v>0</v>
      </c>
      <c r="J187" s="2">
        <v>910.4</v>
      </c>
      <c r="K187" s="2">
        <v>16466.400000000001</v>
      </c>
      <c r="L187" s="2">
        <v>2004.79</v>
      </c>
      <c r="M187" s="2">
        <v>1570.44</v>
      </c>
      <c r="N187" s="13">
        <v>6448.6700000000019</v>
      </c>
      <c r="O187" s="13">
        <v>10023.900000000001</v>
      </c>
      <c r="P187" s="2">
        <v>6442.5</v>
      </c>
    </row>
    <row r="188" spans="1:16" x14ac:dyDescent="0.2">
      <c r="A188" s="4">
        <f t="shared" si="0"/>
        <v>0</v>
      </c>
      <c r="B188" s="4" t="s">
        <v>328</v>
      </c>
      <c r="C188" s="30" t="s">
        <v>328</v>
      </c>
      <c r="D188" s="20" t="s">
        <v>329</v>
      </c>
      <c r="E188" s="2">
        <v>13656</v>
      </c>
      <c r="F188" s="2">
        <v>0</v>
      </c>
      <c r="G188" s="2">
        <v>1016</v>
      </c>
      <c r="H188" s="2">
        <v>684</v>
      </c>
      <c r="I188" s="2">
        <v>0</v>
      </c>
      <c r="J188" s="2">
        <v>910.4</v>
      </c>
      <c r="K188" s="2">
        <v>16266.4</v>
      </c>
      <c r="L188" s="2">
        <v>1959.63</v>
      </c>
      <c r="M188" s="2">
        <v>1570.44</v>
      </c>
      <c r="N188" s="13">
        <v>197.82999999999993</v>
      </c>
      <c r="O188" s="13">
        <v>3727.9</v>
      </c>
      <c r="P188" s="2">
        <v>12538.5</v>
      </c>
    </row>
    <row r="189" spans="1:16" x14ac:dyDescent="0.2">
      <c r="A189" s="4">
        <f t="shared" si="0"/>
        <v>0</v>
      </c>
      <c r="B189" s="4" t="s">
        <v>330</v>
      </c>
      <c r="C189" s="30" t="s">
        <v>330</v>
      </c>
      <c r="D189" s="20" t="s">
        <v>331</v>
      </c>
      <c r="E189" s="2">
        <v>13656</v>
      </c>
      <c r="F189" s="2">
        <v>0</v>
      </c>
      <c r="G189" s="2">
        <v>1016</v>
      </c>
      <c r="H189" s="2">
        <v>684</v>
      </c>
      <c r="I189" s="2">
        <v>0</v>
      </c>
      <c r="J189" s="2">
        <v>1365.6</v>
      </c>
      <c r="K189" s="2">
        <v>16721.599999999999</v>
      </c>
      <c r="L189" s="2">
        <v>2055.38</v>
      </c>
      <c r="M189" s="2">
        <v>1570.44</v>
      </c>
      <c r="N189" s="13">
        <v>5334.7799999999988</v>
      </c>
      <c r="O189" s="13">
        <v>8960.5999999999985</v>
      </c>
      <c r="P189" s="2">
        <v>7761</v>
      </c>
    </row>
    <row r="190" spans="1:16" x14ac:dyDescent="0.2">
      <c r="A190" s="4">
        <f t="shared" si="0"/>
        <v>0</v>
      </c>
      <c r="B190" s="4" t="s">
        <v>332</v>
      </c>
      <c r="C190" s="30" t="s">
        <v>332</v>
      </c>
      <c r="D190" s="20" t="s">
        <v>333</v>
      </c>
      <c r="E190" s="2">
        <v>12658</v>
      </c>
      <c r="F190" s="2">
        <v>400</v>
      </c>
      <c r="G190" s="2">
        <v>915</v>
      </c>
      <c r="H190" s="2">
        <v>616</v>
      </c>
      <c r="I190" s="2">
        <v>0</v>
      </c>
      <c r="J190" s="2">
        <v>1265.79</v>
      </c>
      <c r="K190" s="2">
        <v>15854.79</v>
      </c>
      <c r="L190" s="2">
        <v>1874.12</v>
      </c>
      <c r="M190" s="2">
        <v>1455.66</v>
      </c>
      <c r="N190" s="13">
        <v>6396.510000000002</v>
      </c>
      <c r="O190" s="13">
        <v>9726.2900000000009</v>
      </c>
      <c r="P190" s="2">
        <v>6128.5</v>
      </c>
    </row>
    <row r="191" spans="1:16" x14ac:dyDescent="0.2">
      <c r="A191" s="4">
        <f t="shared" si="0"/>
        <v>0</v>
      </c>
      <c r="B191" s="4" t="s">
        <v>334</v>
      </c>
      <c r="C191" s="30" t="s">
        <v>334</v>
      </c>
      <c r="D191" s="20" t="s">
        <v>335</v>
      </c>
      <c r="E191" s="2">
        <v>15333</v>
      </c>
      <c r="F191" s="2">
        <v>200</v>
      </c>
      <c r="G191" s="2">
        <v>1093</v>
      </c>
      <c r="H191" s="2">
        <v>684</v>
      </c>
      <c r="I191" s="2">
        <v>0</v>
      </c>
      <c r="J191" s="2">
        <v>0</v>
      </c>
      <c r="K191" s="2">
        <v>17310</v>
      </c>
      <c r="L191" s="2">
        <v>2275.2199999999998</v>
      </c>
      <c r="M191" s="2">
        <v>1763.3</v>
      </c>
      <c r="N191" s="13">
        <v>1656.9799999999996</v>
      </c>
      <c r="O191" s="13">
        <v>5695.4999999999991</v>
      </c>
      <c r="P191" s="2">
        <v>11614.5</v>
      </c>
    </row>
    <row r="192" spans="1:16" x14ac:dyDescent="0.2">
      <c r="A192" s="4">
        <f t="shared" si="0"/>
        <v>0</v>
      </c>
      <c r="B192" s="4" t="s">
        <v>336</v>
      </c>
      <c r="C192" s="30" t="s">
        <v>336</v>
      </c>
      <c r="D192" s="20" t="s">
        <v>337</v>
      </c>
      <c r="E192" s="2">
        <v>13125</v>
      </c>
      <c r="F192" s="2">
        <v>200</v>
      </c>
      <c r="G192" s="2">
        <v>903</v>
      </c>
      <c r="H192" s="2">
        <v>549</v>
      </c>
      <c r="I192" s="2">
        <v>0</v>
      </c>
      <c r="J192" s="2">
        <v>875</v>
      </c>
      <c r="K192" s="2">
        <v>15652</v>
      </c>
      <c r="L192" s="2">
        <v>1830.83</v>
      </c>
      <c r="M192" s="2">
        <v>1509.38</v>
      </c>
      <c r="N192" s="13">
        <v>5717.2900000000009</v>
      </c>
      <c r="O192" s="13">
        <v>9057.5</v>
      </c>
      <c r="P192" s="2">
        <v>6594.5</v>
      </c>
    </row>
    <row r="193" spans="1:16" x14ac:dyDescent="0.2">
      <c r="A193" s="4">
        <f t="shared" si="0"/>
        <v>0</v>
      </c>
      <c r="B193" s="4" t="s">
        <v>512</v>
      </c>
      <c r="C193" s="30" t="s">
        <v>512</v>
      </c>
      <c r="D193" s="20" t="s">
        <v>513</v>
      </c>
      <c r="E193" s="2">
        <v>13656</v>
      </c>
      <c r="F193" s="2">
        <v>0</v>
      </c>
      <c r="G193" s="2">
        <v>1016</v>
      </c>
      <c r="H193" s="2">
        <v>684</v>
      </c>
      <c r="I193" s="2">
        <v>0</v>
      </c>
      <c r="J193" s="2">
        <v>0</v>
      </c>
      <c r="K193" s="2">
        <v>15356</v>
      </c>
      <c r="L193" s="2">
        <v>1841.37</v>
      </c>
      <c r="M193" s="2">
        <v>1570.44</v>
      </c>
      <c r="N193" s="13">
        <v>77.190000000000509</v>
      </c>
      <c r="O193" s="13">
        <v>3489.0000000000005</v>
      </c>
      <c r="P193" s="2">
        <v>11867</v>
      </c>
    </row>
    <row r="194" spans="1:16" x14ac:dyDescent="0.2">
      <c r="A194" s="4">
        <f t="shared" si="0"/>
        <v>0</v>
      </c>
      <c r="B194" s="4" t="s">
        <v>338</v>
      </c>
      <c r="C194" s="30" t="s">
        <v>338</v>
      </c>
      <c r="D194" s="20" t="s">
        <v>339</v>
      </c>
      <c r="E194" s="2">
        <v>13125</v>
      </c>
      <c r="F194" s="2">
        <v>0</v>
      </c>
      <c r="G194" s="2">
        <v>903</v>
      </c>
      <c r="H194" s="2">
        <v>549</v>
      </c>
      <c r="I194" s="2">
        <v>0</v>
      </c>
      <c r="J194" s="2">
        <v>1312.5</v>
      </c>
      <c r="K194" s="2">
        <v>15889.5</v>
      </c>
      <c r="L194" s="2">
        <v>1881.56</v>
      </c>
      <c r="M194" s="2">
        <v>1509.38</v>
      </c>
      <c r="N194" s="13">
        <v>1876.0599999999995</v>
      </c>
      <c r="O194" s="13">
        <v>5267</v>
      </c>
      <c r="P194" s="2">
        <v>10622.5</v>
      </c>
    </row>
    <row r="195" spans="1:16" x14ac:dyDescent="0.2">
      <c r="A195" s="4">
        <f t="shared" si="0"/>
        <v>0</v>
      </c>
      <c r="B195" s="4" t="s">
        <v>340</v>
      </c>
      <c r="C195" s="30" t="s">
        <v>340</v>
      </c>
      <c r="D195" s="20" t="s">
        <v>341</v>
      </c>
      <c r="E195" s="2">
        <v>13125</v>
      </c>
      <c r="F195" s="2">
        <v>400</v>
      </c>
      <c r="G195" s="2">
        <v>903</v>
      </c>
      <c r="H195" s="2">
        <v>549</v>
      </c>
      <c r="I195" s="2">
        <v>0</v>
      </c>
      <c r="J195" s="2">
        <v>875</v>
      </c>
      <c r="K195" s="2">
        <v>15852</v>
      </c>
      <c r="L195" s="2">
        <v>1873.55</v>
      </c>
      <c r="M195" s="2">
        <v>1509.38</v>
      </c>
      <c r="N195" s="13">
        <v>6.9999999999708962E-2</v>
      </c>
      <c r="O195" s="13">
        <v>3383</v>
      </c>
      <c r="P195" s="2">
        <v>12469</v>
      </c>
    </row>
    <row r="196" spans="1:16" x14ac:dyDescent="0.2">
      <c r="A196" s="4">
        <f t="shared" si="0"/>
        <v>0</v>
      </c>
      <c r="B196" s="4" t="s">
        <v>342</v>
      </c>
      <c r="C196" s="30" t="s">
        <v>342</v>
      </c>
      <c r="D196" s="20" t="s">
        <v>343</v>
      </c>
      <c r="E196" s="2">
        <v>13125</v>
      </c>
      <c r="F196" s="2">
        <v>0</v>
      </c>
      <c r="G196" s="2">
        <v>903</v>
      </c>
      <c r="H196" s="2">
        <v>549</v>
      </c>
      <c r="I196" s="2">
        <v>0</v>
      </c>
      <c r="J196" s="2">
        <v>0</v>
      </c>
      <c r="K196" s="2">
        <v>14577</v>
      </c>
      <c r="L196" s="2">
        <v>1688.59</v>
      </c>
      <c r="M196" s="2">
        <v>1509.38</v>
      </c>
      <c r="N196" s="13">
        <v>1889.0299999999988</v>
      </c>
      <c r="O196" s="13">
        <v>5086.9999999999991</v>
      </c>
      <c r="P196" s="2">
        <v>9490</v>
      </c>
    </row>
    <row r="197" spans="1:16" x14ac:dyDescent="0.2">
      <c r="A197" s="4">
        <f t="shared" si="0"/>
        <v>0</v>
      </c>
      <c r="B197" s="4" t="s">
        <v>344</v>
      </c>
      <c r="C197" s="30" t="s">
        <v>344</v>
      </c>
      <c r="D197" s="20" t="s">
        <v>345</v>
      </c>
      <c r="E197" s="2">
        <v>13125</v>
      </c>
      <c r="F197" s="2">
        <v>200</v>
      </c>
      <c r="G197" s="2">
        <v>903</v>
      </c>
      <c r="H197" s="2">
        <v>549</v>
      </c>
      <c r="I197" s="2">
        <v>0</v>
      </c>
      <c r="J197" s="2">
        <v>875</v>
      </c>
      <c r="K197" s="2">
        <v>15652</v>
      </c>
      <c r="L197" s="2">
        <v>1830.83</v>
      </c>
      <c r="M197" s="2">
        <v>1509.38</v>
      </c>
      <c r="N197" s="13">
        <v>0.29000000000087311</v>
      </c>
      <c r="O197" s="13">
        <v>3340.5000000000009</v>
      </c>
      <c r="P197" s="2">
        <v>12311.5</v>
      </c>
    </row>
    <row r="198" spans="1:16" x14ac:dyDescent="0.2">
      <c r="A198" s="4">
        <f t="shared" si="0"/>
        <v>0</v>
      </c>
      <c r="B198" s="4" t="s">
        <v>346</v>
      </c>
      <c r="C198" s="30" t="s">
        <v>346</v>
      </c>
      <c r="D198" s="20" t="s">
        <v>347</v>
      </c>
      <c r="E198" s="2">
        <v>13125</v>
      </c>
      <c r="F198" s="2">
        <v>400</v>
      </c>
      <c r="G198" s="2">
        <v>903</v>
      </c>
      <c r="H198" s="2">
        <v>549</v>
      </c>
      <c r="I198" s="2">
        <v>0</v>
      </c>
      <c r="J198" s="2">
        <v>1312.5</v>
      </c>
      <c r="K198" s="2">
        <v>16289.5</v>
      </c>
      <c r="L198" s="2">
        <v>1967</v>
      </c>
      <c r="M198" s="2">
        <v>1509.38</v>
      </c>
      <c r="N198" s="13">
        <v>0.11999999999898137</v>
      </c>
      <c r="O198" s="13">
        <v>3476.4999999999991</v>
      </c>
      <c r="P198" s="2">
        <v>12813</v>
      </c>
    </row>
    <row r="199" spans="1:16" x14ac:dyDescent="0.2">
      <c r="A199" s="4">
        <f t="shared" si="0"/>
        <v>0</v>
      </c>
      <c r="B199" s="4" t="s">
        <v>348</v>
      </c>
      <c r="C199" s="30" t="s">
        <v>348</v>
      </c>
      <c r="D199" s="20" t="s">
        <v>349</v>
      </c>
      <c r="E199" s="2">
        <v>11279</v>
      </c>
      <c r="F199" s="2">
        <v>575.97</v>
      </c>
      <c r="G199" s="2">
        <v>737</v>
      </c>
      <c r="H199" s="2">
        <v>425</v>
      </c>
      <c r="I199" s="2">
        <v>0</v>
      </c>
      <c r="J199" s="2">
        <v>200</v>
      </c>
      <c r="K199" s="2">
        <v>13216.97</v>
      </c>
      <c r="L199" s="2">
        <v>1385.86</v>
      </c>
      <c r="M199" s="2">
        <v>1297.0999999999999</v>
      </c>
      <c r="N199" s="13">
        <v>9.9999999983992893E-3</v>
      </c>
      <c r="O199" s="13">
        <v>2682.9699999999984</v>
      </c>
      <c r="P199" s="2">
        <v>10534</v>
      </c>
    </row>
    <row r="200" spans="1:16" x14ac:dyDescent="0.2">
      <c r="A200" s="4">
        <f t="shared" si="0"/>
        <v>0</v>
      </c>
      <c r="B200" s="4" t="s">
        <v>153</v>
      </c>
      <c r="C200" s="30" t="s">
        <v>153</v>
      </c>
      <c r="D200" s="20" t="s">
        <v>154</v>
      </c>
      <c r="E200" s="2">
        <v>11279</v>
      </c>
      <c r="F200" s="2">
        <v>200</v>
      </c>
      <c r="G200" s="2">
        <v>737</v>
      </c>
      <c r="H200" s="2">
        <v>455</v>
      </c>
      <c r="I200" s="2">
        <v>0</v>
      </c>
      <c r="J200" s="2">
        <v>0</v>
      </c>
      <c r="K200" s="2">
        <v>12671</v>
      </c>
      <c r="L200" s="2">
        <v>1302.72</v>
      </c>
      <c r="M200" s="2">
        <v>1297.0999999999999</v>
      </c>
      <c r="N200" s="2">
        <v>0.18000000000029104</v>
      </c>
      <c r="O200" s="2">
        <v>2600</v>
      </c>
      <c r="P200" s="2">
        <v>10071</v>
      </c>
    </row>
    <row r="201" spans="1:16" s="26" customFormat="1" x14ac:dyDescent="0.2">
      <c r="A201" s="4"/>
      <c r="B201" s="4"/>
      <c r="C201" s="31"/>
      <c r="E201" s="26" t="s">
        <v>39</v>
      </c>
      <c r="F201" s="26" t="s">
        <v>39</v>
      </c>
      <c r="G201" s="26" t="s">
        <v>39</v>
      </c>
      <c r="H201" s="26" t="s">
        <v>39</v>
      </c>
      <c r="I201" s="26" t="s">
        <v>39</v>
      </c>
      <c r="J201" s="26" t="s">
        <v>39</v>
      </c>
      <c r="K201" s="26" t="s">
        <v>39</v>
      </c>
      <c r="L201" s="26" t="s">
        <v>39</v>
      </c>
      <c r="M201" s="26" t="s">
        <v>39</v>
      </c>
      <c r="N201" s="26" t="s">
        <v>39</v>
      </c>
      <c r="O201" s="26" t="s">
        <v>39</v>
      </c>
      <c r="P201" s="26" t="s">
        <v>39</v>
      </c>
    </row>
    <row r="202" spans="1:16" x14ac:dyDescent="0.2">
      <c r="C202" s="30"/>
    </row>
    <row r="203" spans="1:16" x14ac:dyDescent="0.2">
      <c r="C203" s="32" t="s">
        <v>358</v>
      </c>
    </row>
    <row r="204" spans="1:16" x14ac:dyDescent="0.2">
      <c r="C204" s="30" t="s">
        <v>359</v>
      </c>
      <c r="D204" s="20" t="s">
        <v>360</v>
      </c>
      <c r="E204" s="2">
        <v>13656</v>
      </c>
      <c r="F204" s="2">
        <v>0</v>
      </c>
      <c r="G204" s="2">
        <v>1016</v>
      </c>
      <c r="H204" s="2">
        <v>684</v>
      </c>
      <c r="I204" s="2">
        <v>708.5</v>
      </c>
      <c r="J204" s="2">
        <v>125</v>
      </c>
      <c r="K204" s="2">
        <v>16189.5</v>
      </c>
      <c r="L204" s="2">
        <v>2035.88</v>
      </c>
      <c r="M204" s="2">
        <v>1570.44</v>
      </c>
      <c r="N204" s="2">
        <v>7132.68</v>
      </c>
      <c r="O204" s="2">
        <v>10739</v>
      </c>
      <c r="P204" s="2">
        <v>5450.5</v>
      </c>
    </row>
    <row r="205" spans="1:16" x14ac:dyDescent="0.2">
      <c r="C205" s="30" t="s">
        <v>361</v>
      </c>
      <c r="D205" s="20" t="s">
        <v>362</v>
      </c>
      <c r="E205" s="2">
        <v>11279</v>
      </c>
      <c r="F205" s="2">
        <v>200</v>
      </c>
      <c r="G205" s="2">
        <v>737</v>
      </c>
      <c r="H205" s="2">
        <v>455</v>
      </c>
      <c r="I205" s="2">
        <v>566.79999999999995</v>
      </c>
      <c r="J205" s="2">
        <v>0</v>
      </c>
      <c r="K205" s="2">
        <v>13237.8</v>
      </c>
      <c r="L205" s="2">
        <v>1408.3</v>
      </c>
      <c r="M205" s="2">
        <v>1297.0999999999999</v>
      </c>
      <c r="N205" s="2">
        <v>5117.3999999999996</v>
      </c>
      <c r="O205" s="2">
        <v>7822.7999999999993</v>
      </c>
      <c r="P205" s="2">
        <v>5415</v>
      </c>
    </row>
    <row r="206" spans="1:16" x14ac:dyDescent="0.2">
      <c r="C206" s="30" t="s">
        <v>363</v>
      </c>
      <c r="D206" s="20" t="s">
        <v>364</v>
      </c>
      <c r="E206" s="2">
        <v>13656</v>
      </c>
      <c r="F206" s="2">
        <v>0</v>
      </c>
      <c r="G206" s="2">
        <v>1016</v>
      </c>
      <c r="H206" s="2">
        <v>684</v>
      </c>
      <c r="I206" s="2">
        <v>566.79999999999995</v>
      </c>
      <c r="J206" s="2">
        <v>125</v>
      </c>
      <c r="K206" s="2">
        <v>16047.8</v>
      </c>
      <c r="L206" s="2">
        <v>2005.6</v>
      </c>
      <c r="M206" s="2">
        <v>1570.44</v>
      </c>
      <c r="N206" s="2">
        <v>4186.7599999999984</v>
      </c>
      <c r="O206" s="2">
        <v>7762.7999999999984</v>
      </c>
      <c r="P206" s="2">
        <v>8285</v>
      </c>
    </row>
    <row r="207" spans="1:16" x14ac:dyDescent="0.2">
      <c r="C207" s="30" t="s">
        <v>365</v>
      </c>
      <c r="D207" s="20" t="s">
        <v>366</v>
      </c>
      <c r="E207" s="2">
        <v>11279</v>
      </c>
      <c r="F207" s="2">
        <v>400</v>
      </c>
      <c r="G207" s="2">
        <v>737</v>
      </c>
      <c r="H207" s="2">
        <v>455</v>
      </c>
      <c r="I207" s="2">
        <v>425.1</v>
      </c>
      <c r="J207" s="2">
        <v>0</v>
      </c>
      <c r="K207" s="2">
        <v>13296.1</v>
      </c>
      <c r="L207" s="2">
        <v>1417.86</v>
      </c>
      <c r="M207" s="2">
        <v>1297.0999999999999</v>
      </c>
      <c r="N207" s="2">
        <v>156.63999999999942</v>
      </c>
      <c r="O207" s="2">
        <v>2871.5999999999995</v>
      </c>
      <c r="P207" s="2">
        <v>10424.5</v>
      </c>
    </row>
    <row r="208" spans="1:16" x14ac:dyDescent="0.2">
      <c r="C208" s="30" t="s">
        <v>367</v>
      </c>
      <c r="D208" s="20" t="s">
        <v>368</v>
      </c>
      <c r="E208" s="2">
        <v>13656</v>
      </c>
      <c r="F208" s="2">
        <v>0</v>
      </c>
      <c r="G208" s="2">
        <v>1016</v>
      </c>
      <c r="H208" s="2">
        <v>684</v>
      </c>
      <c r="I208" s="2">
        <v>425.1</v>
      </c>
      <c r="J208" s="2">
        <v>455.2</v>
      </c>
      <c r="K208" s="2">
        <v>16236.300000000001</v>
      </c>
      <c r="L208" s="2">
        <v>1997.26</v>
      </c>
      <c r="M208" s="2">
        <v>1570.44</v>
      </c>
      <c r="N208" s="2">
        <v>6666.1000000000022</v>
      </c>
      <c r="O208" s="2">
        <v>10233.800000000003</v>
      </c>
      <c r="P208" s="2">
        <v>6002.5</v>
      </c>
    </row>
    <row r="209" spans="3:16" x14ac:dyDescent="0.2">
      <c r="C209" s="30" t="s">
        <v>369</v>
      </c>
      <c r="D209" s="20" t="s">
        <v>370</v>
      </c>
      <c r="E209" s="2">
        <v>11279</v>
      </c>
      <c r="F209" s="2">
        <v>0</v>
      </c>
      <c r="G209" s="2">
        <v>737</v>
      </c>
      <c r="H209" s="2">
        <v>455</v>
      </c>
      <c r="I209" s="2">
        <v>283.39999999999998</v>
      </c>
      <c r="J209" s="2">
        <v>0</v>
      </c>
      <c r="K209" s="2">
        <v>12754.4</v>
      </c>
      <c r="L209" s="2">
        <v>1250.3</v>
      </c>
      <c r="M209" s="2">
        <v>1297.0999999999999</v>
      </c>
      <c r="N209" s="2">
        <v>8535</v>
      </c>
      <c r="O209" s="2">
        <v>11082.4</v>
      </c>
      <c r="P209" s="2">
        <v>1672</v>
      </c>
    </row>
    <row r="210" spans="3:16" x14ac:dyDescent="0.2">
      <c r="C210" s="30" t="s">
        <v>371</v>
      </c>
      <c r="D210" s="20" t="s">
        <v>372</v>
      </c>
      <c r="E210" s="2">
        <v>11279</v>
      </c>
      <c r="F210" s="2">
        <v>400</v>
      </c>
      <c r="G210" s="2">
        <v>737</v>
      </c>
      <c r="H210" s="2">
        <v>455</v>
      </c>
      <c r="I210" s="2">
        <v>283.39999999999998</v>
      </c>
      <c r="J210" s="2">
        <v>0</v>
      </c>
      <c r="K210" s="2">
        <v>13154.4</v>
      </c>
      <c r="L210" s="2">
        <v>1389.36</v>
      </c>
      <c r="M210" s="2">
        <v>1297.0999999999999</v>
      </c>
      <c r="N210" s="2">
        <v>3466.9399999999987</v>
      </c>
      <c r="O210" s="2">
        <v>6153.3999999999987</v>
      </c>
      <c r="P210" s="2">
        <v>7001</v>
      </c>
    </row>
    <row r="211" spans="3:16" x14ac:dyDescent="0.2">
      <c r="C211" s="30" t="s">
        <v>373</v>
      </c>
      <c r="D211" s="20" t="s">
        <v>374</v>
      </c>
      <c r="E211" s="2">
        <v>13656</v>
      </c>
      <c r="F211" s="2">
        <v>0</v>
      </c>
      <c r="G211" s="2">
        <v>1016</v>
      </c>
      <c r="H211" s="2">
        <v>684</v>
      </c>
      <c r="I211" s="2">
        <v>283.39999999999998</v>
      </c>
      <c r="J211" s="2">
        <v>0</v>
      </c>
      <c r="K211" s="2">
        <v>15639.4</v>
      </c>
      <c r="L211" s="2">
        <v>1918.38</v>
      </c>
      <c r="M211" s="2">
        <v>1570.44</v>
      </c>
      <c r="N211" s="2">
        <v>5060.58</v>
      </c>
      <c r="O211" s="2">
        <v>8549.4</v>
      </c>
      <c r="P211" s="2">
        <v>7090</v>
      </c>
    </row>
    <row r="212" spans="3:16" x14ac:dyDescent="0.2">
      <c r="C212" s="30" t="s">
        <v>375</v>
      </c>
      <c r="D212" s="20" t="s">
        <v>376</v>
      </c>
      <c r="E212" s="2">
        <v>13656</v>
      </c>
      <c r="F212" s="2">
        <v>0</v>
      </c>
      <c r="G212" s="2">
        <v>1016</v>
      </c>
      <c r="H212" s="2">
        <v>684</v>
      </c>
      <c r="I212" s="2">
        <v>283.39999999999998</v>
      </c>
      <c r="J212" s="2">
        <v>455.2</v>
      </c>
      <c r="K212" s="2">
        <v>16094.6</v>
      </c>
      <c r="L212" s="2">
        <v>1966.99</v>
      </c>
      <c r="M212" s="2">
        <v>1570.44</v>
      </c>
      <c r="N212" s="2">
        <v>5258.67</v>
      </c>
      <c r="O212" s="2">
        <v>8796.1</v>
      </c>
      <c r="P212" s="2">
        <v>7298.5</v>
      </c>
    </row>
    <row r="213" spans="3:16" x14ac:dyDescent="0.2">
      <c r="C213" s="30" t="s">
        <v>377</v>
      </c>
      <c r="D213" s="20" t="s">
        <v>378</v>
      </c>
      <c r="E213" s="2">
        <v>13656</v>
      </c>
      <c r="F213" s="2">
        <v>200</v>
      </c>
      <c r="G213" s="2">
        <v>1016</v>
      </c>
      <c r="H213" s="2">
        <v>684</v>
      </c>
      <c r="I213" s="2">
        <v>283.39999999999998</v>
      </c>
      <c r="J213" s="2">
        <v>0</v>
      </c>
      <c r="K213" s="2">
        <v>15839.4</v>
      </c>
      <c r="L213" s="2">
        <v>1961.1</v>
      </c>
      <c r="M213" s="2">
        <v>1570.44</v>
      </c>
      <c r="N213" s="2">
        <v>2786.3600000000006</v>
      </c>
      <c r="O213" s="2">
        <v>6317.9000000000005</v>
      </c>
      <c r="P213" s="2">
        <v>9521.5</v>
      </c>
    </row>
    <row r="214" spans="3:16" x14ac:dyDescent="0.2">
      <c r="C214" s="30" t="s">
        <v>379</v>
      </c>
      <c r="D214" s="20" t="s">
        <v>380</v>
      </c>
      <c r="E214" s="2">
        <v>13656</v>
      </c>
      <c r="F214" s="2">
        <v>0</v>
      </c>
      <c r="G214" s="2">
        <v>1016</v>
      </c>
      <c r="H214" s="2">
        <v>684</v>
      </c>
      <c r="I214" s="2">
        <v>0</v>
      </c>
      <c r="J214" s="2">
        <v>455.2</v>
      </c>
      <c r="K214" s="2">
        <v>15811.2</v>
      </c>
      <c r="L214" s="2">
        <v>1906.45</v>
      </c>
      <c r="M214" s="2">
        <v>1570.44</v>
      </c>
      <c r="N214" s="2">
        <v>2990.8100000000013</v>
      </c>
      <c r="O214" s="2">
        <v>6467.7000000000016</v>
      </c>
      <c r="P214" s="2">
        <v>9343.5</v>
      </c>
    </row>
    <row r="215" spans="3:16" x14ac:dyDescent="0.2">
      <c r="C215" s="30" t="s">
        <v>381</v>
      </c>
      <c r="D215" s="20" t="s">
        <v>382</v>
      </c>
      <c r="E215" s="2">
        <v>13656</v>
      </c>
      <c r="F215" s="2">
        <v>0</v>
      </c>
      <c r="G215" s="2">
        <v>1016</v>
      </c>
      <c r="H215" s="2">
        <v>684</v>
      </c>
      <c r="I215" s="2">
        <v>0</v>
      </c>
      <c r="J215" s="2">
        <v>1537.56</v>
      </c>
      <c r="K215" s="2">
        <v>16893.560000000001</v>
      </c>
      <c r="L215" s="2">
        <v>2052.6799999999998</v>
      </c>
      <c r="M215" s="2">
        <v>1570.44</v>
      </c>
      <c r="N215" s="13">
        <v>186.44000000000233</v>
      </c>
      <c r="O215" s="2">
        <v>3809.5600000000022</v>
      </c>
      <c r="P215" s="2">
        <v>13084</v>
      </c>
    </row>
    <row r="216" spans="3:16" x14ac:dyDescent="0.2">
      <c r="C216" s="30" t="s">
        <v>383</v>
      </c>
      <c r="D216" s="20" t="s">
        <v>384</v>
      </c>
      <c r="E216" s="2">
        <v>13656</v>
      </c>
      <c r="F216" s="2">
        <v>0</v>
      </c>
      <c r="G216" s="2">
        <v>1016</v>
      </c>
      <c r="H216" s="2">
        <v>684</v>
      </c>
      <c r="I216" s="2">
        <v>0</v>
      </c>
      <c r="J216" s="2">
        <v>455.2</v>
      </c>
      <c r="K216" s="2">
        <v>15811.2</v>
      </c>
      <c r="L216" s="2">
        <v>1906.45</v>
      </c>
      <c r="M216" s="2">
        <v>1570.44</v>
      </c>
      <c r="N216" s="13">
        <v>1036.3100000000013</v>
      </c>
      <c r="O216" s="2">
        <v>4513.2000000000016</v>
      </c>
      <c r="P216" s="2">
        <v>11298</v>
      </c>
    </row>
    <row r="217" spans="3:16" x14ac:dyDescent="0.2">
      <c r="C217" s="30" t="s">
        <v>385</v>
      </c>
      <c r="D217" s="20" t="s">
        <v>540</v>
      </c>
      <c r="E217" s="2">
        <v>13656</v>
      </c>
      <c r="F217" s="2">
        <v>0</v>
      </c>
      <c r="G217" s="2">
        <v>1016</v>
      </c>
      <c r="H217" s="2">
        <v>684</v>
      </c>
      <c r="I217" s="2">
        <v>0</v>
      </c>
      <c r="J217" s="2">
        <v>0</v>
      </c>
      <c r="K217" s="2">
        <v>15356</v>
      </c>
      <c r="L217" s="2">
        <v>1857.84</v>
      </c>
      <c r="M217" s="2">
        <v>1570.44</v>
      </c>
      <c r="N217" s="13">
        <v>1686.7200000000012</v>
      </c>
      <c r="O217" s="2">
        <v>5115.0000000000009</v>
      </c>
      <c r="P217" s="2">
        <v>10241</v>
      </c>
    </row>
    <row r="218" spans="3:16" x14ac:dyDescent="0.2">
      <c r="C218" s="30" t="s">
        <v>387</v>
      </c>
      <c r="D218" s="20" t="s">
        <v>388</v>
      </c>
      <c r="E218" s="2">
        <v>13656</v>
      </c>
      <c r="F218" s="2">
        <v>0</v>
      </c>
      <c r="G218" s="2">
        <v>1016</v>
      </c>
      <c r="H218" s="2">
        <v>684</v>
      </c>
      <c r="I218" s="2">
        <v>0</v>
      </c>
      <c r="J218" s="2">
        <v>1129.0999999999999</v>
      </c>
      <c r="K218" s="2">
        <v>16485.099999999999</v>
      </c>
      <c r="L218" s="2">
        <v>1866.8</v>
      </c>
      <c r="M218" s="2">
        <v>1501.44</v>
      </c>
      <c r="N218" s="13">
        <v>6030.3599999999988</v>
      </c>
      <c r="O218" s="2">
        <v>9398.5999999999985</v>
      </c>
      <c r="P218" s="2">
        <v>7086.5</v>
      </c>
    </row>
    <row r="219" spans="3:16" x14ac:dyDescent="0.2">
      <c r="C219" s="30" t="s">
        <v>389</v>
      </c>
      <c r="D219" s="20" t="s">
        <v>390</v>
      </c>
      <c r="E219" s="2">
        <v>13656</v>
      </c>
      <c r="F219" s="2">
        <v>0</v>
      </c>
      <c r="G219" s="2">
        <v>1016</v>
      </c>
      <c r="H219" s="2">
        <v>684</v>
      </c>
      <c r="I219" s="2">
        <v>0</v>
      </c>
      <c r="J219" s="2">
        <v>910.4</v>
      </c>
      <c r="K219" s="2">
        <v>16266.4</v>
      </c>
      <c r="L219" s="2">
        <v>1962.07</v>
      </c>
      <c r="M219" s="2">
        <v>1570.44</v>
      </c>
      <c r="N219" s="13">
        <v>-0.11000000000058208</v>
      </c>
      <c r="O219" s="2">
        <v>3532.3999999999996</v>
      </c>
      <c r="P219" s="2">
        <v>12734</v>
      </c>
    </row>
    <row r="220" spans="3:16" x14ac:dyDescent="0.2">
      <c r="C220" s="30" t="s">
        <v>391</v>
      </c>
      <c r="D220" s="20" t="s">
        <v>392</v>
      </c>
      <c r="E220" s="2">
        <v>13656</v>
      </c>
      <c r="F220" s="2">
        <v>0</v>
      </c>
      <c r="G220" s="2">
        <v>1016</v>
      </c>
      <c r="H220" s="2">
        <v>684</v>
      </c>
      <c r="I220" s="2">
        <v>0</v>
      </c>
      <c r="J220" s="2">
        <f>910.4+456</f>
        <v>1366.4</v>
      </c>
      <c r="K220" s="2">
        <v>16722.400000000001</v>
      </c>
      <c r="L220" s="2">
        <v>2059.3000000000002</v>
      </c>
      <c r="M220" s="2">
        <v>1570.44</v>
      </c>
      <c r="N220" s="13">
        <v>0.66</v>
      </c>
      <c r="O220" s="2">
        <v>3630.4</v>
      </c>
      <c r="P220" s="2">
        <v>13092</v>
      </c>
    </row>
    <row r="221" spans="3:16" x14ac:dyDescent="0.2">
      <c r="C221" s="30" t="s">
        <v>393</v>
      </c>
      <c r="D221" s="20" t="s">
        <v>394</v>
      </c>
      <c r="E221" s="2">
        <v>13656</v>
      </c>
      <c r="F221" s="2">
        <v>0</v>
      </c>
      <c r="G221" s="2">
        <v>1016</v>
      </c>
      <c r="H221" s="2">
        <v>684</v>
      </c>
      <c r="I221" s="2">
        <v>0</v>
      </c>
      <c r="J221" s="2">
        <v>0</v>
      </c>
      <c r="K221" s="2">
        <v>15356</v>
      </c>
      <c r="L221" s="2">
        <v>1857.84</v>
      </c>
      <c r="M221" s="2">
        <v>1570.44</v>
      </c>
      <c r="N221" s="13">
        <v>0.22000000000116415</v>
      </c>
      <c r="O221" s="2">
        <v>3428.5000000000009</v>
      </c>
      <c r="P221" s="2">
        <v>11927.5</v>
      </c>
    </row>
    <row r="222" spans="3:16" x14ac:dyDescent="0.2">
      <c r="C222" s="30" t="s">
        <v>395</v>
      </c>
      <c r="D222" s="20" t="s">
        <v>396</v>
      </c>
      <c r="E222" s="2">
        <v>13656</v>
      </c>
      <c r="F222" s="2">
        <v>0</v>
      </c>
      <c r="G222" s="2">
        <v>1016</v>
      </c>
      <c r="H222" s="2">
        <v>456</v>
      </c>
      <c r="I222" s="2">
        <v>0</v>
      </c>
      <c r="J222" s="2">
        <v>455.2</v>
      </c>
      <c r="K222" s="2">
        <v>15583.2</v>
      </c>
      <c r="L222" s="2">
        <v>1760.52</v>
      </c>
      <c r="M222" s="2">
        <v>1570.44</v>
      </c>
      <c r="N222" s="13">
        <v>455.2400000000016</v>
      </c>
      <c r="O222" s="2">
        <v>3786.2000000000016</v>
      </c>
      <c r="P222" s="2">
        <v>11797</v>
      </c>
    </row>
    <row r="223" spans="3:16" x14ac:dyDescent="0.2">
      <c r="C223" s="30" t="s">
        <v>397</v>
      </c>
      <c r="D223" s="20" t="s">
        <v>398</v>
      </c>
      <c r="E223" s="2">
        <v>13656</v>
      </c>
      <c r="F223" s="2">
        <v>0</v>
      </c>
      <c r="G223" s="2">
        <v>1016</v>
      </c>
      <c r="H223" s="2">
        <v>684</v>
      </c>
      <c r="I223" s="2">
        <v>0</v>
      </c>
      <c r="J223" s="2">
        <v>0</v>
      </c>
      <c r="K223" s="2">
        <v>15356</v>
      </c>
      <c r="L223" s="2">
        <v>1857.84</v>
      </c>
      <c r="M223" s="2">
        <v>1570.44</v>
      </c>
      <c r="N223" s="13">
        <v>-0.27999999999883585</v>
      </c>
      <c r="O223" s="2">
        <v>3428.0000000000009</v>
      </c>
      <c r="P223" s="2">
        <v>11928</v>
      </c>
    </row>
    <row r="224" spans="3:16" x14ac:dyDescent="0.2">
      <c r="C224" s="30" t="s">
        <v>399</v>
      </c>
      <c r="D224" s="20" t="s">
        <v>400</v>
      </c>
      <c r="E224" s="2">
        <v>13656</v>
      </c>
      <c r="F224" s="2">
        <v>0</v>
      </c>
      <c r="G224" s="2">
        <v>1016</v>
      </c>
      <c r="H224" s="2">
        <v>684</v>
      </c>
      <c r="I224" s="2">
        <v>0</v>
      </c>
      <c r="J224" s="2">
        <v>910.4</v>
      </c>
      <c r="K224" s="2">
        <v>16266.4</v>
      </c>
      <c r="L224" s="2">
        <v>1962.07</v>
      </c>
      <c r="M224" s="2">
        <v>1570.44</v>
      </c>
      <c r="N224" s="13">
        <v>-0.11000000000058208</v>
      </c>
      <c r="O224" s="2">
        <v>3532.3999999999996</v>
      </c>
      <c r="P224" s="2">
        <v>12734</v>
      </c>
    </row>
    <row r="225" spans="3:16" x14ac:dyDescent="0.2">
      <c r="C225" s="30" t="s">
        <v>401</v>
      </c>
      <c r="D225" s="20" t="s">
        <v>402</v>
      </c>
      <c r="E225" s="2">
        <v>13656</v>
      </c>
      <c r="F225" s="2">
        <v>0</v>
      </c>
      <c r="G225" s="2">
        <v>1016</v>
      </c>
      <c r="H225" s="2">
        <v>684</v>
      </c>
      <c r="I225" s="2">
        <v>0</v>
      </c>
      <c r="J225" s="2">
        <f>1113.34+456</f>
        <v>1569.34</v>
      </c>
      <c r="K225" s="2">
        <v>16925.34</v>
      </c>
      <c r="L225" s="2">
        <v>2080.9699999999998</v>
      </c>
      <c r="M225" s="2">
        <v>1570.44</v>
      </c>
      <c r="N225" s="13">
        <v>0.93</v>
      </c>
      <c r="O225" s="2">
        <v>3652.3399999999997</v>
      </c>
      <c r="P225" s="2">
        <v>13273</v>
      </c>
    </row>
    <row r="226" spans="3:16" s="26" customFormat="1" x14ac:dyDescent="0.2">
      <c r="C226" s="31"/>
      <c r="E226" s="26" t="s">
        <v>39</v>
      </c>
      <c r="F226" s="26" t="s">
        <v>39</v>
      </c>
      <c r="G226" s="26" t="s">
        <v>39</v>
      </c>
      <c r="H226" s="26" t="s">
        <v>39</v>
      </c>
      <c r="I226" s="26" t="s">
        <v>39</v>
      </c>
      <c r="J226" s="26" t="s">
        <v>39</v>
      </c>
      <c r="K226" s="26" t="s">
        <v>39</v>
      </c>
      <c r="L226" s="26" t="s">
        <v>39</v>
      </c>
      <c r="M226" s="26" t="s">
        <v>39</v>
      </c>
      <c r="N226" s="26" t="s">
        <v>39</v>
      </c>
      <c r="O226" s="26" t="s">
        <v>39</v>
      </c>
      <c r="P226" s="26" t="s">
        <v>39</v>
      </c>
    </row>
    <row r="227" spans="3:16" x14ac:dyDescent="0.2">
      <c r="C227" s="30"/>
    </row>
    <row r="228" spans="3:16" x14ac:dyDescent="0.2">
      <c r="C228" s="32" t="s">
        <v>407</v>
      </c>
    </row>
    <row r="229" spans="3:16" x14ac:dyDescent="0.2">
      <c r="C229" s="30" t="s">
        <v>514</v>
      </c>
      <c r="D229" s="20" t="s">
        <v>515</v>
      </c>
      <c r="E229" s="13">
        <v>11279</v>
      </c>
      <c r="F229" s="2">
        <v>400</v>
      </c>
      <c r="G229" s="2">
        <v>737</v>
      </c>
      <c r="H229" s="2">
        <v>455</v>
      </c>
      <c r="I229" s="2">
        <v>850.2</v>
      </c>
      <c r="J229" s="2">
        <v>0</v>
      </c>
      <c r="K229" s="2">
        <v>13721.2</v>
      </c>
      <c r="L229" s="2">
        <v>1508.66</v>
      </c>
      <c r="M229" s="2">
        <v>1297.0999999999999</v>
      </c>
      <c r="N229" s="2">
        <v>162.44000000000051</v>
      </c>
      <c r="O229" s="2">
        <v>2968.2000000000007</v>
      </c>
      <c r="P229" s="2">
        <v>10753</v>
      </c>
    </row>
    <row r="230" spans="3:16" x14ac:dyDescent="0.2">
      <c r="C230" s="30" t="s">
        <v>408</v>
      </c>
      <c r="D230" s="20" t="s">
        <v>409</v>
      </c>
      <c r="E230" s="13">
        <v>13656</v>
      </c>
      <c r="F230" s="2">
        <v>0</v>
      </c>
      <c r="G230" s="2">
        <v>1016</v>
      </c>
      <c r="H230" s="2">
        <v>684</v>
      </c>
      <c r="I230" s="2">
        <v>708.5</v>
      </c>
      <c r="J230" s="2">
        <v>250</v>
      </c>
      <c r="K230" s="2">
        <v>16314.5</v>
      </c>
      <c r="L230" s="2">
        <v>2062.58</v>
      </c>
      <c r="M230" s="2">
        <v>1570.44</v>
      </c>
      <c r="N230" s="2">
        <v>7014.98</v>
      </c>
      <c r="O230" s="2">
        <v>10648</v>
      </c>
      <c r="P230" s="2">
        <v>5666.5</v>
      </c>
    </row>
    <row r="231" spans="3:16" x14ac:dyDescent="0.2">
      <c r="C231" s="30" t="s">
        <v>410</v>
      </c>
      <c r="D231" s="20" t="s">
        <v>411</v>
      </c>
      <c r="E231" s="13">
        <v>11279</v>
      </c>
      <c r="F231" s="2">
        <v>400</v>
      </c>
      <c r="G231" s="2">
        <v>737</v>
      </c>
      <c r="H231" s="2">
        <v>455</v>
      </c>
      <c r="I231" s="2">
        <v>566.79999999999995</v>
      </c>
      <c r="J231" s="2">
        <v>0</v>
      </c>
      <c r="K231" s="2">
        <v>13437.8</v>
      </c>
      <c r="L231" s="2">
        <v>1448.14</v>
      </c>
      <c r="M231" s="2">
        <v>1297.0999999999999</v>
      </c>
      <c r="N231" s="2">
        <v>162.55999999999949</v>
      </c>
      <c r="O231" s="2">
        <v>2907.7999999999993</v>
      </c>
      <c r="P231" s="2">
        <v>10530</v>
      </c>
    </row>
    <row r="232" spans="3:16" x14ac:dyDescent="0.2">
      <c r="C232" s="30" t="s">
        <v>412</v>
      </c>
      <c r="D232" s="20" t="s">
        <v>413</v>
      </c>
      <c r="E232" s="13">
        <v>13656</v>
      </c>
      <c r="F232" s="2">
        <v>0</v>
      </c>
      <c r="G232" s="2">
        <v>1016</v>
      </c>
      <c r="H232" s="2">
        <v>684</v>
      </c>
      <c r="I232" s="2">
        <v>566.79999999999995</v>
      </c>
      <c r="J232" s="2">
        <v>455.2</v>
      </c>
      <c r="K232" s="2">
        <v>16378</v>
      </c>
      <c r="L232" s="2">
        <v>2024.69</v>
      </c>
      <c r="M232" s="2">
        <v>1570.44</v>
      </c>
      <c r="N232" s="2">
        <v>199.86999999999898</v>
      </c>
      <c r="O232" s="2">
        <v>3794.9999999999991</v>
      </c>
      <c r="P232" s="2">
        <v>12583</v>
      </c>
    </row>
    <row r="233" spans="3:16" x14ac:dyDescent="0.2">
      <c r="C233" s="30" t="s">
        <v>414</v>
      </c>
      <c r="D233" s="20" t="s">
        <v>415</v>
      </c>
      <c r="E233" s="13">
        <v>13656</v>
      </c>
      <c r="F233" s="2">
        <v>0</v>
      </c>
      <c r="G233" s="2">
        <v>1016</v>
      </c>
      <c r="H233" s="2">
        <v>684</v>
      </c>
      <c r="I233" s="2">
        <v>283.39999999999998</v>
      </c>
      <c r="J233" s="2">
        <v>0</v>
      </c>
      <c r="K233" s="2">
        <v>15639.4</v>
      </c>
      <c r="L233" s="2">
        <v>1916.75</v>
      </c>
      <c r="M233" s="2">
        <v>1570.44</v>
      </c>
      <c r="N233" s="2">
        <v>4312.2099999999991</v>
      </c>
      <c r="O233" s="2">
        <v>7799.4</v>
      </c>
      <c r="P233" s="2">
        <v>7840</v>
      </c>
    </row>
    <row r="234" spans="3:16" x14ac:dyDescent="0.2">
      <c r="C234" s="30" t="s">
        <v>416</v>
      </c>
      <c r="D234" s="20" t="s">
        <v>417</v>
      </c>
      <c r="E234" s="13">
        <v>14605</v>
      </c>
      <c r="F234" s="2">
        <v>400</v>
      </c>
      <c r="G234" s="2">
        <v>1046</v>
      </c>
      <c r="H234" s="2">
        <v>886</v>
      </c>
      <c r="I234" s="2">
        <v>283.39999999999998</v>
      </c>
      <c r="J234" s="2">
        <v>0</v>
      </c>
      <c r="K234" s="2">
        <v>17220.400000000001</v>
      </c>
      <c r="L234" s="2">
        <v>2256.12</v>
      </c>
      <c r="M234" s="2">
        <v>1679.6</v>
      </c>
      <c r="N234" s="2">
        <v>-0.31999999999788997</v>
      </c>
      <c r="O234" s="2">
        <v>3935.4000000000019</v>
      </c>
      <c r="P234" s="2">
        <v>13285</v>
      </c>
    </row>
    <row r="235" spans="3:16" x14ac:dyDescent="0.2">
      <c r="C235" s="30" t="s">
        <v>418</v>
      </c>
      <c r="D235" s="20" t="s">
        <v>419</v>
      </c>
      <c r="E235" s="13">
        <v>13656</v>
      </c>
      <c r="F235" s="2">
        <v>0</v>
      </c>
      <c r="G235" s="2">
        <v>1016</v>
      </c>
      <c r="H235" s="2">
        <v>684</v>
      </c>
      <c r="I235" s="2">
        <v>283.39999999999998</v>
      </c>
      <c r="J235" s="2">
        <v>455.2</v>
      </c>
      <c r="K235" s="2">
        <v>16094.6</v>
      </c>
      <c r="L235" s="2">
        <v>1869.76</v>
      </c>
      <c r="M235" s="2">
        <v>1570.44</v>
      </c>
      <c r="N235" s="2">
        <v>4319.9000000000015</v>
      </c>
      <c r="O235" s="2">
        <v>7760.1000000000013</v>
      </c>
      <c r="P235" s="2">
        <v>8334.5</v>
      </c>
    </row>
    <row r="236" spans="3:16" x14ac:dyDescent="0.2">
      <c r="C236" s="30" t="s">
        <v>420</v>
      </c>
      <c r="D236" s="20" t="s">
        <v>421</v>
      </c>
      <c r="E236" s="13">
        <v>13656</v>
      </c>
      <c r="F236" s="2">
        <v>0</v>
      </c>
      <c r="G236" s="2">
        <v>1016</v>
      </c>
      <c r="H236" s="2">
        <v>684</v>
      </c>
      <c r="I236" s="2">
        <v>283.39999999999998</v>
      </c>
      <c r="J236" s="2">
        <v>455.2</v>
      </c>
      <c r="K236" s="2">
        <v>16094.6</v>
      </c>
      <c r="L236" s="2">
        <v>1966.99</v>
      </c>
      <c r="M236" s="2">
        <v>1570.44</v>
      </c>
      <c r="N236" s="2">
        <v>186.67000000000007</v>
      </c>
      <c r="O236" s="2">
        <v>3724.1000000000004</v>
      </c>
      <c r="P236" s="2">
        <v>12370.5</v>
      </c>
    </row>
    <row r="237" spans="3:16" x14ac:dyDescent="0.2">
      <c r="C237" s="30" t="s">
        <v>422</v>
      </c>
      <c r="D237" s="20" t="s">
        <v>423</v>
      </c>
      <c r="E237" s="13">
        <v>13617</v>
      </c>
      <c r="F237" s="2">
        <v>0</v>
      </c>
      <c r="G237" s="2">
        <v>1016</v>
      </c>
      <c r="H237" s="2">
        <v>684</v>
      </c>
      <c r="I237" s="2">
        <v>283.39999999999998</v>
      </c>
      <c r="J237" s="2">
        <v>455.2</v>
      </c>
      <c r="K237" s="2">
        <v>16055.6</v>
      </c>
      <c r="L237" s="2">
        <v>1952</v>
      </c>
      <c r="M237" s="2">
        <v>1570.44</v>
      </c>
      <c r="N237" s="2">
        <v>7742.16</v>
      </c>
      <c r="O237" s="2">
        <v>11264.6</v>
      </c>
      <c r="P237" s="2">
        <v>4791</v>
      </c>
    </row>
    <row r="238" spans="3:16" x14ac:dyDescent="0.2">
      <c r="C238" s="30" t="s">
        <v>424</v>
      </c>
      <c r="D238" s="20" t="s">
        <v>425</v>
      </c>
      <c r="E238" s="13">
        <v>11104</v>
      </c>
      <c r="F238" s="2">
        <v>0</v>
      </c>
      <c r="G238" s="2">
        <v>784</v>
      </c>
      <c r="H238" s="2">
        <v>499</v>
      </c>
      <c r="I238" s="2">
        <v>283.39999999999998</v>
      </c>
      <c r="J238" s="2">
        <v>0</v>
      </c>
      <c r="K238" s="2">
        <v>12670.4</v>
      </c>
      <c r="L238" s="2">
        <v>1302.58</v>
      </c>
      <c r="M238" s="2">
        <v>1276.94</v>
      </c>
      <c r="N238" s="2">
        <v>-0.12000000000080036</v>
      </c>
      <c r="O238" s="2">
        <v>2579.3999999999992</v>
      </c>
      <c r="P238" s="2">
        <v>10091</v>
      </c>
    </row>
    <row r="239" spans="3:16" x14ac:dyDescent="0.2">
      <c r="C239" s="30" t="s">
        <v>426</v>
      </c>
      <c r="D239" s="20" t="s">
        <v>427</v>
      </c>
      <c r="E239" s="13">
        <v>13656</v>
      </c>
      <c r="F239" s="2">
        <v>0</v>
      </c>
      <c r="G239" s="2">
        <v>1016</v>
      </c>
      <c r="H239" s="2">
        <v>684</v>
      </c>
      <c r="I239" s="2">
        <v>283.39999999999998</v>
      </c>
      <c r="J239" s="2">
        <v>455.2</v>
      </c>
      <c r="K239" s="2">
        <v>16094.6</v>
      </c>
      <c r="L239" s="2">
        <v>1966.99</v>
      </c>
      <c r="M239" s="2">
        <v>1570.44</v>
      </c>
      <c r="N239" s="2">
        <v>5152.67</v>
      </c>
      <c r="O239" s="2">
        <v>8690.1</v>
      </c>
      <c r="P239" s="2">
        <v>7404.5</v>
      </c>
    </row>
    <row r="240" spans="3:16" x14ac:dyDescent="0.2">
      <c r="C240" s="30" t="s">
        <v>428</v>
      </c>
      <c r="D240" s="20" t="s">
        <v>429</v>
      </c>
      <c r="E240" s="13">
        <v>13656</v>
      </c>
      <c r="F240" s="2">
        <v>0</v>
      </c>
      <c r="G240" s="2">
        <v>1016</v>
      </c>
      <c r="H240" s="2">
        <v>684</v>
      </c>
      <c r="I240" s="2">
        <v>283.39999999999998</v>
      </c>
      <c r="J240" s="2">
        <v>455.2</v>
      </c>
      <c r="K240" s="2">
        <v>16094.6</v>
      </c>
      <c r="L240" s="2">
        <v>1966.99</v>
      </c>
      <c r="M240" s="2">
        <v>1570.44</v>
      </c>
      <c r="N240" s="2">
        <v>5974.67</v>
      </c>
      <c r="O240" s="2">
        <v>9512.1</v>
      </c>
      <c r="P240" s="2">
        <v>6582.5</v>
      </c>
    </row>
    <row r="241" spans="3:16" x14ac:dyDescent="0.2">
      <c r="C241" s="30" t="s">
        <v>430</v>
      </c>
      <c r="D241" s="20" t="s">
        <v>431</v>
      </c>
      <c r="E241" s="13">
        <v>13656</v>
      </c>
      <c r="F241" s="2">
        <v>0</v>
      </c>
      <c r="G241" s="2">
        <v>1016</v>
      </c>
      <c r="H241" s="2">
        <v>684</v>
      </c>
      <c r="I241" s="2">
        <v>283.39999999999998</v>
      </c>
      <c r="J241" s="2">
        <v>455.2</v>
      </c>
      <c r="K241" s="2">
        <v>16094.6</v>
      </c>
      <c r="L241" s="2">
        <v>1966.99</v>
      </c>
      <c r="M241" s="2">
        <v>1570.44</v>
      </c>
      <c r="N241" s="2">
        <v>6040.17</v>
      </c>
      <c r="O241" s="2">
        <v>9577.6</v>
      </c>
      <c r="P241" s="2">
        <v>6517</v>
      </c>
    </row>
    <row r="242" spans="3:16" x14ac:dyDescent="0.2">
      <c r="C242" s="30" t="s">
        <v>432</v>
      </c>
      <c r="D242" s="20" t="s">
        <v>433</v>
      </c>
      <c r="E242" s="13">
        <v>14286.9</v>
      </c>
      <c r="F242" s="2">
        <v>200</v>
      </c>
      <c r="G242" s="2">
        <v>788</v>
      </c>
      <c r="H242" s="2">
        <v>468</v>
      </c>
      <c r="I242" s="2">
        <v>283.39999999999998</v>
      </c>
      <c r="J242" s="2">
        <v>0</v>
      </c>
      <c r="K242" s="2">
        <v>16026.3</v>
      </c>
      <c r="L242" s="2">
        <v>1990.42</v>
      </c>
      <c r="M242" s="2">
        <v>1643</v>
      </c>
      <c r="N242" s="2">
        <v>3162.8799999999992</v>
      </c>
      <c r="O242" s="2">
        <v>6796.2999999999993</v>
      </c>
      <c r="P242" s="2">
        <v>9230</v>
      </c>
    </row>
    <row r="243" spans="3:16" x14ac:dyDescent="0.2">
      <c r="C243" s="30" t="s">
        <v>21</v>
      </c>
      <c r="D243" s="20" t="s">
        <v>22</v>
      </c>
      <c r="E243" s="13">
        <v>13656</v>
      </c>
      <c r="F243" s="2">
        <v>0</v>
      </c>
      <c r="G243" s="2">
        <v>1016</v>
      </c>
      <c r="H243" s="2">
        <v>684</v>
      </c>
      <c r="I243" s="2">
        <v>283.39999999999998</v>
      </c>
      <c r="J243" s="2">
        <v>0</v>
      </c>
      <c r="K243" s="2">
        <v>15639.4</v>
      </c>
      <c r="L243" s="2">
        <v>1918.38</v>
      </c>
      <c r="M243" s="2">
        <v>1570.44</v>
      </c>
      <c r="N243" s="2">
        <v>4828.58</v>
      </c>
      <c r="O243" s="2">
        <v>8317.4</v>
      </c>
      <c r="P243" s="2">
        <v>7322</v>
      </c>
    </row>
    <row r="244" spans="3:16" x14ac:dyDescent="0.2">
      <c r="C244" s="30" t="s">
        <v>434</v>
      </c>
      <c r="D244" s="20" t="s">
        <v>435</v>
      </c>
      <c r="E244" s="13">
        <v>13656</v>
      </c>
      <c r="F244" s="2">
        <v>0</v>
      </c>
      <c r="G244" s="2">
        <v>1016</v>
      </c>
      <c r="H244" s="2">
        <v>684</v>
      </c>
      <c r="I244" s="2">
        <v>283.39999999999998</v>
      </c>
      <c r="J244" s="2">
        <v>0</v>
      </c>
      <c r="K244" s="2">
        <v>15639.4</v>
      </c>
      <c r="L244" s="2">
        <v>1918.38</v>
      </c>
      <c r="M244" s="2">
        <v>1570.44</v>
      </c>
      <c r="N244" s="2">
        <v>186.57999999999993</v>
      </c>
      <c r="O244" s="2">
        <v>3675.4</v>
      </c>
      <c r="P244" s="2">
        <v>11964</v>
      </c>
    </row>
    <row r="245" spans="3:16" x14ac:dyDescent="0.2">
      <c r="C245" s="30" t="s">
        <v>436</v>
      </c>
      <c r="D245" s="20" t="s">
        <v>437</v>
      </c>
      <c r="E245" s="13">
        <v>13656</v>
      </c>
      <c r="F245" s="2">
        <v>0</v>
      </c>
      <c r="G245" s="2">
        <v>1016</v>
      </c>
      <c r="H245" s="2">
        <v>684</v>
      </c>
      <c r="I245" s="2">
        <v>0</v>
      </c>
      <c r="J245" s="2">
        <v>2312.67</v>
      </c>
      <c r="K245" s="2">
        <v>17668.669999999998</v>
      </c>
      <c r="L245" s="2">
        <v>2218.2399999999998</v>
      </c>
      <c r="M245" s="2">
        <v>1570.44</v>
      </c>
      <c r="N245" s="2">
        <v>8092.989999999998</v>
      </c>
      <c r="O245" s="2">
        <v>11881.669999999998</v>
      </c>
      <c r="P245" s="2">
        <v>5787</v>
      </c>
    </row>
    <row r="246" spans="3:16" x14ac:dyDescent="0.2">
      <c r="C246" s="30" t="s">
        <v>440</v>
      </c>
      <c r="D246" s="20" t="s">
        <v>441</v>
      </c>
      <c r="E246" s="13">
        <v>13656</v>
      </c>
      <c r="F246" s="2">
        <v>0</v>
      </c>
      <c r="G246" s="2">
        <v>1016</v>
      </c>
      <c r="H246" s="2">
        <v>684</v>
      </c>
      <c r="I246" s="2">
        <v>0</v>
      </c>
      <c r="J246" s="2">
        <v>455.2</v>
      </c>
      <c r="K246" s="2">
        <v>15811.2</v>
      </c>
      <c r="L246" s="2">
        <v>1898.75</v>
      </c>
      <c r="M246" s="2">
        <v>1570.44</v>
      </c>
      <c r="N246" s="2">
        <v>222.51000000000022</v>
      </c>
      <c r="O246" s="2">
        <v>3691.7000000000003</v>
      </c>
      <c r="P246" s="2">
        <v>12119.5</v>
      </c>
    </row>
    <row r="247" spans="3:16" x14ac:dyDescent="0.2">
      <c r="C247" s="30" t="s">
        <v>442</v>
      </c>
      <c r="D247" s="20" t="s">
        <v>443</v>
      </c>
      <c r="E247" s="13">
        <v>13656</v>
      </c>
      <c r="F247" s="2">
        <v>0</v>
      </c>
      <c r="G247" s="2">
        <v>1016</v>
      </c>
      <c r="H247" s="2">
        <v>684</v>
      </c>
      <c r="I247" s="2">
        <v>0</v>
      </c>
      <c r="J247" s="2">
        <v>0</v>
      </c>
      <c r="K247" s="2">
        <v>15356</v>
      </c>
      <c r="L247" s="2">
        <v>1857.84</v>
      </c>
      <c r="M247" s="2">
        <v>1570.44</v>
      </c>
      <c r="N247" s="2">
        <v>186.72000000000116</v>
      </c>
      <c r="O247" s="2">
        <v>3615.0000000000009</v>
      </c>
      <c r="P247" s="2">
        <v>11741</v>
      </c>
    </row>
    <row r="248" spans="3:16" x14ac:dyDescent="0.2">
      <c r="C248" s="30" t="s">
        <v>444</v>
      </c>
      <c r="D248" s="20" t="s">
        <v>445</v>
      </c>
      <c r="E248" s="13">
        <v>13656</v>
      </c>
      <c r="F248" s="2">
        <v>0</v>
      </c>
      <c r="G248" s="2">
        <v>1016</v>
      </c>
      <c r="H248" s="2">
        <v>684</v>
      </c>
      <c r="I248" s="2">
        <v>0</v>
      </c>
      <c r="J248" s="2">
        <v>0</v>
      </c>
      <c r="K248" s="2">
        <v>15356</v>
      </c>
      <c r="L248" s="2">
        <v>1855.95</v>
      </c>
      <c r="M248" s="2">
        <v>1570.44</v>
      </c>
      <c r="N248" s="2">
        <v>2807.6100000000006</v>
      </c>
      <c r="O248" s="2">
        <v>6234.0000000000009</v>
      </c>
      <c r="P248" s="2">
        <v>9122</v>
      </c>
    </row>
    <row r="249" spans="3:16" x14ac:dyDescent="0.2">
      <c r="C249" s="30" t="s">
        <v>516</v>
      </c>
      <c r="D249" s="20" t="s">
        <v>517</v>
      </c>
      <c r="E249" s="13">
        <v>13656</v>
      </c>
      <c r="F249" s="2">
        <v>0</v>
      </c>
      <c r="G249" s="2">
        <v>1016</v>
      </c>
      <c r="H249" s="2">
        <v>684</v>
      </c>
      <c r="I249" s="2">
        <v>0</v>
      </c>
      <c r="J249" s="2">
        <v>0</v>
      </c>
      <c r="K249" s="2">
        <v>15356</v>
      </c>
      <c r="L249" s="2">
        <v>1791.29</v>
      </c>
      <c r="M249" s="2">
        <v>1570.44</v>
      </c>
      <c r="N249" s="2">
        <v>-0.22999999999956344</v>
      </c>
      <c r="O249" s="2">
        <v>3361.5000000000005</v>
      </c>
      <c r="P249" s="2">
        <v>11994.5</v>
      </c>
    </row>
    <row r="250" spans="3:16" x14ac:dyDescent="0.2">
      <c r="C250" s="30" t="s">
        <v>446</v>
      </c>
      <c r="D250" s="20" t="s">
        <v>447</v>
      </c>
      <c r="E250" s="13">
        <v>13656</v>
      </c>
      <c r="F250" s="2">
        <v>0</v>
      </c>
      <c r="G250" s="2">
        <v>1016</v>
      </c>
      <c r="H250" s="2">
        <v>684</v>
      </c>
      <c r="I250" s="2">
        <v>0</v>
      </c>
      <c r="J250" s="2">
        <v>910.4</v>
      </c>
      <c r="K250" s="2">
        <v>16266.4</v>
      </c>
      <c r="L250" s="2">
        <v>1962.07</v>
      </c>
      <c r="M250" s="2">
        <v>1570.44</v>
      </c>
      <c r="N250" s="13">
        <v>-0.11000000000058208</v>
      </c>
      <c r="O250" s="2">
        <v>3532.3999999999996</v>
      </c>
      <c r="P250" s="2">
        <v>12734</v>
      </c>
    </row>
    <row r="251" spans="3:16" x14ac:dyDescent="0.2">
      <c r="C251" s="30" t="s">
        <v>448</v>
      </c>
      <c r="D251" s="20" t="s">
        <v>449</v>
      </c>
      <c r="E251" s="13">
        <v>11279</v>
      </c>
      <c r="F251" s="2">
        <v>200</v>
      </c>
      <c r="G251" s="2">
        <v>737</v>
      </c>
      <c r="H251" s="2">
        <v>455</v>
      </c>
      <c r="I251" s="2">
        <v>0</v>
      </c>
      <c r="J251" s="2">
        <v>0</v>
      </c>
      <c r="K251" s="2">
        <v>12671</v>
      </c>
      <c r="L251" s="2">
        <v>1302.72</v>
      </c>
      <c r="M251" s="2">
        <v>1297.0999999999999</v>
      </c>
      <c r="N251" s="13">
        <v>0.18000000000029104</v>
      </c>
      <c r="O251" s="2">
        <v>2600</v>
      </c>
      <c r="P251" s="2">
        <v>10071</v>
      </c>
    </row>
    <row r="252" spans="3:16" x14ac:dyDescent="0.2">
      <c r="C252" s="30" t="s">
        <v>450</v>
      </c>
      <c r="D252" s="20" t="s">
        <v>451</v>
      </c>
      <c r="E252" s="13">
        <v>13656</v>
      </c>
      <c r="F252" s="2">
        <v>0</v>
      </c>
      <c r="G252" s="2">
        <v>1016</v>
      </c>
      <c r="H252" s="2">
        <v>684</v>
      </c>
      <c r="I252" s="2">
        <v>0</v>
      </c>
      <c r="J252" s="2">
        <v>910.4</v>
      </c>
      <c r="K252" s="2">
        <v>16266.4</v>
      </c>
      <c r="L252" s="2">
        <v>1962.07</v>
      </c>
      <c r="M252" s="2">
        <v>1570.44</v>
      </c>
      <c r="N252" s="13">
        <v>-0.11000000000058208</v>
      </c>
      <c r="O252" s="2">
        <v>3532.3999999999996</v>
      </c>
      <c r="P252" s="2">
        <v>12734</v>
      </c>
    </row>
    <row r="253" spans="3:16" x14ac:dyDescent="0.2">
      <c r="C253" s="30" t="s">
        <v>452</v>
      </c>
      <c r="D253" s="20" t="s">
        <v>453</v>
      </c>
      <c r="E253" s="13">
        <v>13656</v>
      </c>
      <c r="F253" s="2">
        <v>0</v>
      </c>
      <c r="G253" s="2">
        <v>1016</v>
      </c>
      <c r="H253" s="2">
        <v>684</v>
      </c>
      <c r="I253" s="2">
        <v>0</v>
      </c>
      <c r="J253" s="2">
        <v>910.4</v>
      </c>
      <c r="K253" s="2">
        <v>16266.4</v>
      </c>
      <c r="L253" s="2">
        <v>1962.07</v>
      </c>
      <c r="M253" s="2">
        <v>1570.44</v>
      </c>
      <c r="N253" s="13">
        <v>1685.8899999999994</v>
      </c>
      <c r="O253" s="2">
        <v>5218.3999999999996</v>
      </c>
      <c r="P253" s="2">
        <v>11048</v>
      </c>
    </row>
    <row r="254" spans="3:16" x14ac:dyDescent="0.2">
      <c r="C254" s="30" t="s">
        <v>454</v>
      </c>
      <c r="D254" s="20" t="s">
        <v>455</v>
      </c>
      <c r="E254" s="13">
        <v>13656</v>
      </c>
      <c r="F254" s="2">
        <v>0</v>
      </c>
      <c r="G254" s="2">
        <v>1016</v>
      </c>
      <c r="H254" s="2">
        <v>684</v>
      </c>
      <c r="I254" s="2">
        <v>0</v>
      </c>
      <c r="J254" s="2">
        <v>455.2</v>
      </c>
      <c r="K254" s="2">
        <v>15811.2</v>
      </c>
      <c r="L254" s="2">
        <v>1906.45</v>
      </c>
      <c r="M254" s="2">
        <v>1570.44</v>
      </c>
      <c r="N254" s="13">
        <v>1951.8100000000013</v>
      </c>
      <c r="O254" s="2">
        <v>5428.7000000000016</v>
      </c>
      <c r="P254" s="2">
        <v>10382.5</v>
      </c>
    </row>
    <row r="255" spans="3:16" x14ac:dyDescent="0.2">
      <c r="C255" s="30" t="s">
        <v>456</v>
      </c>
      <c r="D255" s="20" t="s">
        <v>457</v>
      </c>
      <c r="E255" s="13">
        <v>13656</v>
      </c>
      <c r="F255" s="2">
        <v>0</v>
      </c>
      <c r="G255" s="2">
        <v>1016</v>
      </c>
      <c r="H255" s="2">
        <v>684</v>
      </c>
      <c r="I255" s="2">
        <v>0</v>
      </c>
      <c r="J255" s="2">
        <v>0</v>
      </c>
      <c r="K255" s="2">
        <v>15356</v>
      </c>
      <c r="L255" s="2">
        <v>1857.84</v>
      </c>
      <c r="M255" s="2">
        <v>1570.44</v>
      </c>
      <c r="N255" s="13">
        <v>1951.7200000000012</v>
      </c>
      <c r="O255" s="2">
        <v>5380.0000000000009</v>
      </c>
      <c r="P255" s="2">
        <v>9976</v>
      </c>
    </row>
    <row r="256" spans="3:16" x14ac:dyDescent="0.2">
      <c r="C256" s="30" t="s">
        <v>458</v>
      </c>
      <c r="D256" s="20" t="s">
        <v>459</v>
      </c>
      <c r="E256" s="13">
        <v>13656</v>
      </c>
      <c r="F256" s="2">
        <v>0</v>
      </c>
      <c r="G256" s="2">
        <v>1016</v>
      </c>
      <c r="H256" s="2">
        <v>685.1</v>
      </c>
      <c r="I256" s="2">
        <v>0</v>
      </c>
      <c r="J256" s="2">
        <v>0</v>
      </c>
      <c r="K256" s="2">
        <v>15357.1</v>
      </c>
      <c r="L256" s="2">
        <v>1858.08</v>
      </c>
      <c r="M256" s="2">
        <v>1570.44</v>
      </c>
      <c r="N256" s="13">
        <v>7.999999999992724E-2</v>
      </c>
      <c r="O256" s="2">
        <v>3428.6</v>
      </c>
      <c r="P256" s="2">
        <v>11928.5</v>
      </c>
    </row>
    <row r="257" spans="3:16" x14ac:dyDescent="0.2">
      <c r="C257" s="30" t="s">
        <v>460</v>
      </c>
      <c r="D257" s="20" t="s">
        <v>461</v>
      </c>
      <c r="E257" s="13">
        <v>13656</v>
      </c>
      <c r="F257" s="2">
        <v>0</v>
      </c>
      <c r="G257" s="2">
        <v>1016</v>
      </c>
      <c r="H257" s="2">
        <v>685.1</v>
      </c>
      <c r="I257" s="2">
        <v>0</v>
      </c>
      <c r="J257" s="2">
        <v>1451.58</v>
      </c>
      <c r="K257" s="2">
        <v>16808.68</v>
      </c>
      <c r="L257" s="2">
        <v>2048.9899999999998</v>
      </c>
      <c r="M257" s="2">
        <v>1570.44</v>
      </c>
      <c r="N257" s="13">
        <v>-0.25</v>
      </c>
      <c r="O257" s="2">
        <v>3619.18</v>
      </c>
      <c r="P257" s="2">
        <v>13189.5</v>
      </c>
    </row>
    <row r="258" spans="3:16" x14ac:dyDescent="0.2">
      <c r="C258" s="30" t="s">
        <v>536</v>
      </c>
      <c r="D258" s="20" t="s">
        <v>537</v>
      </c>
      <c r="E258" s="13">
        <v>13656</v>
      </c>
      <c r="F258" s="2">
        <v>0</v>
      </c>
      <c r="G258" s="2">
        <v>1016</v>
      </c>
      <c r="H258" s="2">
        <v>684</v>
      </c>
      <c r="I258" s="2">
        <v>0</v>
      </c>
      <c r="J258" s="2">
        <v>910.4</v>
      </c>
      <c r="K258" s="2">
        <v>16266.4</v>
      </c>
      <c r="L258" s="2">
        <v>1962.07</v>
      </c>
      <c r="M258" s="2">
        <v>1570.44</v>
      </c>
      <c r="N258" s="13">
        <v>-0.11000000000058208</v>
      </c>
      <c r="O258" s="2">
        <v>3532.3999999999996</v>
      </c>
      <c r="P258" s="2">
        <v>12734</v>
      </c>
    </row>
    <row r="259" spans="3:16" x14ac:dyDescent="0.2">
      <c r="C259" s="30" t="s">
        <v>462</v>
      </c>
      <c r="D259" s="20" t="s">
        <v>463</v>
      </c>
      <c r="E259" s="13">
        <v>13656</v>
      </c>
      <c r="F259" s="2">
        <v>0</v>
      </c>
      <c r="G259" s="2">
        <v>1016</v>
      </c>
      <c r="H259" s="2">
        <v>638.4</v>
      </c>
      <c r="I259" s="2">
        <v>0</v>
      </c>
      <c r="J259" s="2">
        <v>910.4</v>
      </c>
      <c r="K259" s="2">
        <v>16220.8</v>
      </c>
      <c r="L259" s="2">
        <v>1952.33</v>
      </c>
      <c r="M259" s="2">
        <v>1570.44</v>
      </c>
      <c r="N259" s="13">
        <v>2.9999999998835847E-2</v>
      </c>
      <c r="O259" s="2">
        <v>3522.7999999999988</v>
      </c>
      <c r="P259" s="2">
        <v>12698</v>
      </c>
    </row>
    <row r="260" spans="3:16" x14ac:dyDescent="0.2">
      <c r="C260" s="30" t="s">
        <v>518</v>
      </c>
      <c r="D260" s="20" t="s">
        <v>519</v>
      </c>
      <c r="E260" s="13">
        <v>13656</v>
      </c>
      <c r="F260" s="2">
        <v>0</v>
      </c>
      <c r="G260" s="2">
        <v>1016</v>
      </c>
      <c r="H260" s="2">
        <v>638.4</v>
      </c>
      <c r="I260" s="2">
        <v>0</v>
      </c>
      <c r="J260" s="2">
        <v>910.4</v>
      </c>
      <c r="K260" s="2">
        <v>16220.8</v>
      </c>
      <c r="L260" s="2">
        <v>1851.85</v>
      </c>
      <c r="M260" s="2">
        <v>1570.44</v>
      </c>
      <c r="N260" s="13">
        <v>470.5099999999984</v>
      </c>
      <c r="O260" s="2">
        <v>3892.7999999999984</v>
      </c>
      <c r="P260" s="2">
        <v>12328</v>
      </c>
    </row>
    <row r="261" spans="3:16" x14ac:dyDescent="0.2">
      <c r="C261" s="30" t="s">
        <v>464</v>
      </c>
      <c r="D261" s="20" t="s">
        <v>465</v>
      </c>
      <c r="E261" s="13">
        <v>13656</v>
      </c>
      <c r="F261" s="2">
        <v>0</v>
      </c>
      <c r="G261" s="2">
        <v>1016</v>
      </c>
      <c r="H261" s="2">
        <v>638.4</v>
      </c>
      <c r="I261" s="2">
        <v>0</v>
      </c>
      <c r="J261" s="2">
        <v>910.4</v>
      </c>
      <c r="K261" s="2">
        <v>16220.8</v>
      </c>
      <c r="L261" s="2">
        <v>1952.33</v>
      </c>
      <c r="M261" s="2">
        <v>1570.44</v>
      </c>
      <c r="N261" s="13">
        <v>2891.0299999999988</v>
      </c>
      <c r="O261" s="2">
        <v>6413.7999999999993</v>
      </c>
      <c r="P261" s="2">
        <v>9807</v>
      </c>
    </row>
    <row r="262" spans="3:16" x14ac:dyDescent="0.2">
      <c r="C262" s="30" t="s">
        <v>466</v>
      </c>
      <c r="D262" s="20" t="s">
        <v>467</v>
      </c>
      <c r="E262" s="13">
        <v>13656</v>
      </c>
      <c r="F262" s="2">
        <v>0</v>
      </c>
      <c r="G262" s="2">
        <v>1016</v>
      </c>
      <c r="H262" s="2">
        <v>684</v>
      </c>
      <c r="I262" s="2">
        <v>0</v>
      </c>
      <c r="J262" s="2">
        <v>910.4</v>
      </c>
      <c r="K262" s="2">
        <v>16266.4</v>
      </c>
      <c r="L262" s="2">
        <v>1962.07</v>
      </c>
      <c r="M262" s="2">
        <v>1570.44</v>
      </c>
      <c r="N262" s="13">
        <v>0.38999999999941792</v>
      </c>
      <c r="O262" s="2">
        <v>3532.8999999999996</v>
      </c>
      <c r="P262" s="2">
        <v>12733.5</v>
      </c>
    </row>
    <row r="263" spans="3:16" x14ac:dyDescent="0.2">
      <c r="C263" s="30" t="s">
        <v>136</v>
      </c>
      <c r="D263" s="20" t="s">
        <v>137</v>
      </c>
      <c r="E263" s="13">
        <v>13656</v>
      </c>
      <c r="F263" s="2">
        <v>0</v>
      </c>
      <c r="G263" s="2">
        <v>1016</v>
      </c>
      <c r="H263" s="2">
        <v>684</v>
      </c>
      <c r="I263" s="2">
        <v>0</v>
      </c>
      <c r="J263" s="2">
        <v>455.2</v>
      </c>
      <c r="K263" s="2">
        <v>15811.2</v>
      </c>
      <c r="L263" s="2">
        <v>1906.45</v>
      </c>
      <c r="M263" s="2">
        <v>1570.44</v>
      </c>
      <c r="N263" s="13">
        <v>-0.18999999999869033</v>
      </c>
      <c r="O263" s="2">
        <v>3476.7000000000016</v>
      </c>
      <c r="P263" s="2">
        <v>12334.5</v>
      </c>
    </row>
    <row r="264" spans="3:16" x14ac:dyDescent="0.2">
      <c r="C264" s="30" t="s">
        <v>468</v>
      </c>
      <c r="D264" s="20" t="s">
        <v>469</v>
      </c>
      <c r="E264" s="13">
        <v>13656</v>
      </c>
      <c r="F264" s="2">
        <v>0</v>
      </c>
      <c r="G264" s="2">
        <v>1016</v>
      </c>
      <c r="H264" s="2">
        <v>684</v>
      </c>
      <c r="I264" s="2">
        <v>0</v>
      </c>
      <c r="J264" s="2">
        <v>0</v>
      </c>
      <c r="K264" s="2">
        <v>15356</v>
      </c>
      <c r="L264" s="2">
        <v>1857.84</v>
      </c>
      <c r="M264" s="2">
        <v>1570.44</v>
      </c>
      <c r="N264" s="13">
        <v>0.22000000000116415</v>
      </c>
      <c r="O264" s="2">
        <v>3428.5000000000009</v>
      </c>
      <c r="P264" s="2">
        <v>11927.5</v>
      </c>
    </row>
    <row r="265" spans="3:16" x14ac:dyDescent="0.2">
      <c r="C265" s="30" t="s">
        <v>470</v>
      </c>
      <c r="D265" s="20" t="s">
        <v>471</v>
      </c>
      <c r="E265" s="2">
        <v>13656</v>
      </c>
      <c r="F265" s="2">
        <v>0</v>
      </c>
      <c r="G265" s="2">
        <v>1016</v>
      </c>
      <c r="H265" s="2">
        <v>684</v>
      </c>
      <c r="I265" s="2">
        <v>0</v>
      </c>
      <c r="J265" s="2">
        <v>910.4</v>
      </c>
      <c r="K265" s="2">
        <v>16266.4</v>
      </c>
      <c r="L265" s="2">
        <v>1962.07</v>
      </c>
      <c r="M265" s="2">
        <v>1570.44</v>
      </c>
      <c r="N265" s="13">
        <v>0.38999999999941792</v>
      </c>
      <c r="O265" s="2">
        <v>3532.8999999999996</v>
      </c>
      <c r="P265" s="2">
        <v>12733.5</v>
      </c>
    </row>
    <row r="266" spans="3:16" x14ac:dyDescent="0.2">
      <c r="C266" s="30" t="s">
        <v>472</v>
      </c>
      <c r="D266" s="20" t="s">
        <v>473</v>
      </c>
      <c r="E266" s="2">
        <v>13656</v>
      </c>
      <c r="F266" s="2">
        <v>0</v>
      </c>
      <c r="G266" s="2">
        <v>1016</v>
      </c>
      <c r="H266" s="2">
        <v>684</v>
      </c>
      <c r="I266" s="2">
        <v>0</v>
      </c>
      <c r="J266" s="2">
        <v>455.2</v>
      </c>
      <c r="K266" s="2">
        <v>15811.2</v>
      </c>
      <c r="L266" s="2">
        <v>1895.71</v>
      </c>
      <c r="M266" s="2">
        <v>1570.44</v>
      </c>
      <c r="N266" s="13">
        <v>50.550000000001091</v>
      </c>
      <c r="O266" s="2">
        <v>3516.7000000000012</v>
      </c>
      <c r="P266" s="2">
        <v>12294.5</v>
      </c>
    </row>
    <row r="267" spans="3:16" x14ac:dyDescent="0.2">
      <c r="C267" s="30" t="s">
        <v>474</v>
      </c>
      <c r="D267" s="20" t="s">
        <v>475</v>
      </c>
      <c r="E267" s="2">
        <v>11279</v>
      </c>
      <c r="F267" s="2">
        <v>200</v>
      </c>
      <c r="G267" s="2">
        <v>737</v>
      </c>
      <c r="H267" s="2">
        <v>425</v>
      </c>
      <c r="I267" s="2">
        <v>0</v>
      </c>
      <c r="J267" s="2">
        <v>0</v>
      </c>
      <c r="K267" s="2">
        <v>12641</v>
      </c>
      <c r="L267" s="2">
        <v>1297.3399999999999</v>
      </c>
      <c r="M267" s="2">
        <v>1297.0999999999999</v>
      </c>
      <c r="N267" s="13">
        <v>6.0000000001309672E-2</v>
      </c>
      <c r="O267" s="2">
        <v>2594.5000000000009</v>
      </c>
      <c r="P267" s="2">
        <v>10046.5</v>
      </c>
    </row>
    <row r="268" spans="3:16" s="26" customFormat="1" x14ac:dyDescent="0.2">
      <c r="C268" s="31"/>
      <c r="E268" s="2"/>
      <c r="F268" s="26" t="s">
        <v>39</v>
      </c>
      <c r="G268" s="26" t="s">
        <v>39</v>
      </c>
      <c r="H268" s="26" t="s">
        <v>39</v>
      </c>
      <c r="I268" s="26" t="s">
        <v>39</v>
      </c>
      <c r="J268" s="26" t="s">
        <v>39</v>
      </c>
      <c r="K268" s="26" t="s">
        <v>39</v>
      </c>
      <c r="L268" s="26" t="s">
        <v>39</v>
      </c>
      <c r="M268" s="26" t="s">
        <v>39</v>
      </c>
      <c r="N268" s="26" t="s">
        <v>39</v>
      </c>
      <c r="O268" s="26" t="s">
        <v>39</v>
      </c>
      <c r="P268" s="26" t="s">
        <v>39</v>
      </c>
    </row>
    <row r="269" spans="3:16" x14ac:dyDescent="0.2">
      <c r="C269" s="30"/>
    </row>
    <row r="270" spans="3:16" x14ac:dyDescent="0.2">
      <c r="C270" s="32" t="s">
        <v>490</v>
      </c>
    </row>
    <row r="271" spans="3:16" x14ac:dyDescent="0.2">
      <c r="C271" s="30" t="s">
        <v>491</v>
      </c>
      <c r="D271" s="20" t="s">
        <v>492</v>
      </c>
      <c r="E271" s="2">
        <v>29714</v>
      </c>
      <c r="F271" s="2">
        <v>0</v>
      </c>
      <c r="G271" s="2">
        <v>1074.48</v>
      </c>
      <c r="H271" s="2">
        <v>723.8</v>
      </c>
      <c r="I271" s="2">
        <v>0</v>
      </c>
      <c r="J271" s="2">
        <v>0</v>
      </c>
      <c r="K271" s="2">
        <v>31512.28</v>
      </c>
      <c r="L271" s="2">
        <v>5414.16</v>
      </c>
      <c r="M271" s="2">
        <v>3417.08</v>
      </c>
      <c r="N271" s="2">
        <v>0.04</v>
      </c>
      <c r="O271" s="2">
        <v>8831.2800000000007</v>
      </c>
      <c r="P271" s="2">
        <v>22681</v>
      </c>
    </row>
    <row r="272" spans="3:16" s="26" customFormat="1" x14ac:dyDescent="0.2">
      <c r="C272" s="31"/>
      <c r="E272" s="26" t="s">
        <v>39</v>
      </c>
      <c r="F272" s="26" t="s">
        <v>39</v>
      </c>
      <c r="G272" s="26" t="s">
        <v>39</v>
      </c>
      <c r="H272" s="26" t="s">
        <v>39</v>
      </c>
      <c r="I272" s="26" t="s">
        <v>39</v>
      </c>
      <c r="J272" s="26" t="s">
        <v>39</v>
      </c>
      <c r="K272" s="26" t="s">
        <v>39</v>
      </c>
      <c r="L272" s="26" t="s">
        <v>39</v>
      </c>
      <c r="M272" s="26" t="s">
        <v>39</v>
      </c>
      <c r="N272" s="26" t="s">
        <v>39</v>
      </c>
      <c r="O272" s="26" t="s">
        <v>39</v>
      </c>
      <c r="P272" s="26" t="s">
        <v>39</v>
      </c>
    </row>
    <row r="274" spans="3:16" s="26" customFormat="1" x14ac:dyDescent="0.2">
      <c r="C274" s="14"/>
      <c r="E274" s="26" t="s">
        <v>493</v>
      </c>
      <c r="F274" s="26" t="s">
        <v>493</v>
      </c>
      <c r="G274" s="26" t="s">
        <v>493</v>
      </c>
      <c r="H274" s="26" t="s">
        <v>493</v>
      </c>
      <c r="I274" s="26" t="s">
        <v>493</v>
      </c>
      <c r="J274" s="26" t="s">
        <v>493</v>
      </c>
      <c r="K274" s="26" t="s">
        <v>493</v>
      </c>
      <c r="L274" s="26" t="s">
        <v>493</v>
      </c>
      <c r="M274" s="26" t="s">
        <v>493</v>
      </c>
      <c r="N274" s="26" t="s">
        <v>493</v>
      </c>
      <c r="O274" s="26" t="s">
        <v>493</v>
      </c>
      <c r="P274" s="26" t="s">
        <v>493</v>
      </c>
    </row>
    <row r="276" spans="3:16" x14ac:dyDescent="0.2">
      <c r="E276" s="20" t="s">
        <v>0</v>
      </c>
      <c r="F276" s="20" t="s">
        <v>0</v>
      </c>
      <c r="G276" s="20" t="s">
        <v>0</v>
      </c>
      <c r="H276" s="20" t="s">
        <v>0</v>
      </c>
      <c r="I276" s="20" t="s">
        <v>0</v>
      </c>
      <c r="K276" s="20" t="s">
        <v>0</v>
      </c>
      <c r="L276" s="20" t="s">
        <v>0</v>
      </c>
      <c r="M276" s="20" t="s">
        <v>0</v>
      </c>
      <c r="N276" s="20" t="s">
        <v>0</v>
      </c>
      <c r="O276" s="20" t="s">
        <v>0</v>
      </c>
      <c r="P276" s="20" t="s">
        <v>0</v>
      </c>
    </row>
    <row r="277" spans="3:16" x14ac:dyDescent="0.2">
      <c r="C277" s="4" t="s">
        <v>0</v>
      </c>
      <c r="D277" s="20" t="s">
        <v>0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</row>
  </sheetData>
  <mergeCells count="4">
    <mergeCell ref="D1:E1"/>
    <mergeCell ref="D2:J2"/>
    <mergeCell ref="D3:J3"/>
    <mergeCell ref="D4:J4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/>
  </sheetViews>
  <sheetFormatPr baseColWidth="10" defaultRowHeight="11.25" x14ac:dyDescent="0.2"/>
  <cols>
    <col min="1" max="1" width="9.5703125" style="4" customWidth="1"/>
    <col min="2" max="2" width="27.85546875" style="20" customWidth="1"/>
    <col min="3" max="14" width="15" style="20" bestFit="1" customWidth="1"/>
    <col min="15" max="16384" width="11.42578125" style="20"/>
  </cols>
  <sheetData>
    <row r="1" spans="1:16" ht="18" customHeight="1" x14ac:dyDescent="0.25">
      <c r="A1" s="19"/>
      <c r="B1" s="38" t="s">
        <v>0</v>
      </c>
      <c r="C1" s="34"/>
    </row>
    <row r="2" spans="1:16" ht="24.95" customHeight="1" x14ac:dyDescent="0.2">
      <c r="A2" s="21"/>
      <c r="B2" s="39" t="s">
        <v>1</v>
      </c>
      <c r="C2" s="39"/>
      <c r="D2" s="39"/>
      <c r="E2" s="39"/>
      <c r="F2" s="39"/>
      <c r="G2" s="39"/>
      <c r="H2" s="39"/>
    </row>
    <row r="3" spans="1:16" ht="15.75" x14ac:dyDescent="0.25">
      <c r="B3" s="36" t="s">
        <v>541</v>
      </c>
      <c r="C3" s="36"/>
      <c r="D3" s="36"/>
      <c r="E3" s="36"/>
      <c r="F3" s="36"/>
      <c r="G3" s="36"/>
      <c r="H3" s="36"/>
    </row>
    <row r="4" spans="1:16" ht="15" customHeight="1" x14ac:dyDescent="0.2">
      <c r="B4" s="40" t="s">
        <v>539</v>
      </c>
      <c r="C4" s="40"/>
      <c r="D4" s="40"/>
      <c r="E4" s="40"/>
      <c r="F4" s="40"/>
      <c r="G4" s="40"/>
      <c r="H4" s="40"/>
    </row>
    <row r="6" spans="1:16" s="25" customFormat="1" ht="23.25" thickBot="1" x14ac:dyDescent="0.25">
      <c r="A6" s="5" t="s">
        <v>4</v>
      </c>
      <c r="B6" s="22" t="s">
        <v>5</v>
      </c>
      <c r="C6" s="22" t="s">
        <v>6</v>
      </c>
      <c r="D6" s="22" t="s">
        <v>7</v>
      </c>
      <c r="E6" s="22" t="s">
        <v>8</v>
      </c>
      <c r="F6" s="22" t="s">
        <v>9</v>
      </c>
      <c r="G6" s="22" t="s">
        <v>10</v>
      </c>
      <c r="H6" s="23" t="s">
        <v>11</v>
      </c>
      <c r="I6" s="23" t="s">
        <v>12</v>
      </c>
      <c r="J6" s="22" t="s">
        <v>13</v>
      </c>
      <c r="K6" s="22" t="s">
        <v>14</v>
      </c>
      <c r="L6" s="23" t="s">
        <v>15</v>
      </c>
      <c r="M6" s="23" t="s">
        <v>16</v>
      </c>
      <c r="N6" s="24" t="s">
        <v>17</v>
      </c>
    </row>
    <row r="7" spans="1:16" ht="12" thickTop="1" x14ac:dyDescent="0.2"/>
    <row r="9" spans="1:16" x14ac:dyDescent="0.2">
      <c r="A9" s="10" t="s">
        <v>18</v>
      </c>
    </row>
    <row r="10" spans="1:16" x14ac:dyDescent="0.2">
      <c r="A10" s="4" t="s">
        <v>532</v>
      </c>
      <c r="B10" s="20" t="s">
        <v>533</v>
      </c>
      <c r="C10" s="2">
        <v>11203</v>
      </c>
      <c r="D10" s="2">
        <v>400</v>
      </c>
      <c r="E10" s="2">
        <v>719</v>
      </c>
      <c r="F10" s="2">
        <v>497</v>
      </c>
      <c r="G10" s="2">
        <v>708.5</v>
      </c>
      <c r="H10" s="2">
        <v>2437.5</v>
      </c>
      <c r="I10" s="2">
        <v>15965</v>
      </c>
      <c r="J10" s="2">
        <v>1987.77</v>
      </c>
      <c r="K10" s="2">
        <v>1288.26</v>
      </c>
      <c r="L10" s="2">
        <v>2281.4700000000012</v>
      </c>
      <c r="M10" s="2">
        <v>5557.5000000000009</v>
      </c>
      <c r="N10" s="2">
        <v>10407.5</v>
      </c>
      <c r="O10" s="2"/>
      <c r="P10" s="2"/>
    </row>
    <row r="11" spans="1:16" x14ac:dyDescent="0.2">
      <c r="A11" s="4" t="s">
        <v>19</v>
      </c>
      <c r="B11" s="20" t="s">
        <v>20</v>
      </c>
      <c r="C11" s="2">
        <v>11988</v>
      </c>
      <c r="D11" s="2">
        <v>0</v>
      </c>
      <c r="E11" s="2">
        <v>820</v>
      </c>
      <c r="F11" s="2">
        <v>255</v>
      </c>
      <c r="G11" s="2">
        <v>283.39999999999998</v>
      </c>
      <c r="H11" s="2">
        <v>2437.5</v>
      </c>
      <c r="I11" s="2">
        <v>15783.9</v>
      </c>
      <c r="J11" s="2">
        <v>1951.08</v>
      </c>
      <c r="K11" s="2">
        <v>1378.58</v>
      </c>
      <c r="L11" s="2">
        <v>281.23999999999978</v>
      </c>
      <c r="M11" s="2">
        <v>3610.8999999999996</v>
      </c>
      <c r="N11" s="2">
        <v>12173</v>
      </c>
      <c r="O11" s="2"/>
      <c r="P11" s="2"/>
    </row>
    <row r="12" spans="1:16" x14ac:dyDescent="0.2">
      <c r="A12" s="4" t="s">
        <v>23</v>
      </c>
      <c r="B12" s="20" t="s">
        <v>24</v>
      </c>
      <c r="C12" s="2">
        <v>12248</v>
      </c>
      <c r="D12" s="2">
        <v>0</v>
      </c>
      <c r="E12" s="2">
        <v>825</v>
      </c>
      <c r="F12" s="2">
        <v>517</v>
      </c>
      <c r="G12" s="2">
        <v>0</v>
      </c>
      <c r="H12" s="2">
        <v>2437.5</v>
      </c>
      <c r="I12" s="2">
        <v>16027.5</v>
      </c>
      <c r="J12" s="2">
        <v>1856.55</v>
      </c>
      <c r="K12" s="2">
        <v>1333.98</v>
      </c>
      <c r="L12" s="2">
        <v>1752.4700000000012</v>
      </c>
      <c r="M12" s="2">
        <v>4943.0000000000009</v>
      </c>
      <c r="N12" s="2">
        <v>11084.5</v>
      </c>
      <c r="O12" s="2"/>
      <c r="P12" s="2"/>
    </row>
    <row r="13" spans="1:16" x14ac:dyDescent="0.2">
      <c r="A13" s="4" t="s">
        <v>502</v>
      </c>
      <c r="B13" s="20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2437.5</v>
      </c>
      <c r="I13" s="2">
        <v>15755.5</v>
      </c>
      <c r="J13" s="2">
        <v>1942.73</v>
      </c>
      <c r="K13" s="2">
        <v>1378.38</v>
      </c>
      <c r="L13" s="2">
        <v>1872.3899999999994</v>
      </c>
      <c r="M13" s="2">
        <v>5193.5</v>
      </c>
      <c r="N13" s="2">
        <v>10562</v>
      </c>
      <c r="O13" s="2"/>
      <c r="P13" s="2"/>
    </row>
    <row r="14" spans="1:16" x14ac:dyDescent="0.2">
      <c r="A14" s="4" t="s">
        <v>25</v>
      </c>
      <c r="B14" s="20" t="s">
        <v>26</v>
      </c>
      <c r="C14" s="2">
        <v>11988</v>
      </c>
      <c r="D14" s="2">
        <v>0</v>
      </c>
      <c r="E14" s="2">
        <v>820</v>
      </c>
      <c r="F14" s="2">
        <v>510</v>
      </c>
      <c r="G14" s="2">
        <v>0</v>
      </c>
      <c r="H14" s="2">
        <v>2437.5</v>
      </c>
      <c r="I14" s="2">
        <v>15755.5</v>
      </c>
      <c r="J14" s="2">
        <v>1942.73</v>
      </c>
      <c r="K14" s="2">
        <v>1378.38</v>
      </c>
      <c r="L14" s="2">
        <v>282.38999999999942</v>
      </c>
      <c r="M14" s="2">
        <v>3603.4999999999995</v>
      </c>
      <c r="N14" s="2">
        <v>12152</v>
      </c>
      <c r="O14" s="2"/>
      <c r="P14" s="2"/>
    </row>
    <row r="15" spans="1:16" x14ac:dyDescent="0.2">
      <c r="A15" s="4" t="s">
        <v>524</v>
      </c>
      <c r="B15" s="28" t="s">
        <v>525</v>
      </c>
      <c r="C15" s="2">
        <v>39023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45237</v>
      </c>
      <c r="J15" s="2">
        <v>8853.4</v>
      </c>
      <c r="K15" s="2">
        <v>4487.62</v>
      </c>
      <c r="L15" s="2">
        <v>12884.98</v>
      </c>
      <c r="M15" s="2">
        <v>26226</v>
      </c>
      <c r="N15" s="2">
        <v>19011</v>
      </c>
      <c r="O15" s="2"/>
      <c r="P15" s="2"/>
    </row>
    <row r="16" spans="1:16" x14ac:dyDescent="0.2">
      <c r="A16" s="4" t="s">
        <v>27</v>
      </c>
      <c r="B16" s="28" t="s">
        <v>28</v>
      </c>
      <c r="C16" s="2">
        <v>47094</v>
      </c>
      <c r="D16" s="2">
        <v>0</v>
      </c>
      <c r="E16" s="2">
        <v>1920</v>
      </c>
      <c r="F16" s="2">
        <v>1376</v>
      </c>
      <c r="G16" s="2">
        <v>0</v>
      </c>
      <c r="H16" s="2">
        <v>0</v>
      </c>
      <c r="I16" s="2">
        <v>50390</v>
      </c>
      <c r="J16" s="2">
        <v>10399.36</v>
      </c>
      <c r="K16" s="2">
        <v>5415.82</v>
      </c>
      <c r="L16" s="2">
        <v>12634.82</v>
      </c>
      <c r="M16" s="2">
        <v>28450</v>
      </c>
      <c r="N16" s="2">
        <v>21940</v>
      </c>
      <c r="O16" s="2"/>
      <c r="P16" s="2"/>
    </row>
    <row r="17" spans="1:16" x14ac:dyDescent="0.2">
      <c r="A17" s="4" t="s">
        <v>29</v>
      </c>
      <c r="B17" s="28" t="s">
        <v>30</v>
      </c>
      <c r="C17" s="2">
        <v>12847</v>
      </c>
      <c r="D17" s="2">
        <v>0</v>
      </c>
      <c r="E17" s="2">
        <v>808.5</v>
      </c>
      <c r="F17" s="2">
        <v>599</v>
      </c>
      <c r="G17" s="2">
        <v>0</v>
      </c>
      <c r="H17" s="2">
        <v>3250</v>
      </c>
      <c r="I17" s="2">
        <v>17504.5</v>
      </c>
      <c r="J17" s="2">
        <v>2201.85</v>
      </c>
      <c r="K17" s="2">
        <v>1424.69</v>
      </c>
      <c r="L17" s="2">
        <v>2023.4599999999991</v>
      </c>
      <c r="M17" s="2">
        <v>5649.9999999999991</v>
      </c>
      <c r="N17" s="2">
        <v>11854.5</v>
      </c>
      <c r="O17" s="2"/>
      <c r="P17" s="2"/>
    </row>
    <row r="18" spans="1:16" s="26" customFormat="1" x14ac:dyDescent="0.2">
      <c r="A18" s="11"/>
      <c r="B18" s="29"/>
      <c r="C18" s="26" t="s">
        <v>39</v>
      </c>
      <c r="D18" s="26" t="s">
        <v>39</v>
      </c>
      <c r="E18" s="26" t="s">
        <v>39</v>
      </c>
      <c r="F18" s="26" t="s">
        <v>39</v>
      </c>
      <c r="G18" s="26" t="s">
        <v>39</v>
      </c>
      <c r="H18" s="26" t="s">
        <v>39</v>
      </c>
      <c r="I18" s="26" t="s">
        <v>39</v>
      </c>
      <c r="J18" s="26" t="s">
        <v>39</v>
      </c>
      <c r="K18" s="26" t="s">
        <v>39</v>
      </c>
      <c r="L18" s="26" t="s">
        <v>39</v>
      </c>
      <c r="M18" s="26" t="s">
        <v>39</v>
      </c>
      <c r="N18" s="26" t="s">
        <v>39</v>
      </c>
      <c r="O18" s="2"/>
      <c r="P18" s="2"/>
    </row>
    <row r="19" spans="1:16" x14ac:dyDescent="0.2">
      <c r="B19" s="28"/>
      <c r="O19" s="2"/>
      <c r="P19" s="2"/>
    </row>
    <row r="20" spans="1:16" x14ac:dyDescent="0.2">
      <c r="A20" s="10" t="s">
        <v>40</v>
      </c>
      <c r="B20" s="28"/>
      <c r="O20" s="2"/>
      <c r="P20" s="2"/>
    </row>
    <row r="21" spans="1:16" x14ac:dyDescent="0.2">
      <c r="A21" s="4" t="s">
        <v>101</v>
      </c>
      <c r="B21" s="28" t="s">
        <v>102</v>
      </c>
      <c r="C21" s="2">
        <v>12673</v>
      </c>
      <c r="D21" s="2">
        <v>0</v>
      </c>
      <c r="E21" s="2">
        <v>846</v>
      </c>
      <c r="F21" s="2">
        <v>528</v>
      </c>
      <c r="G21" s="2">
        <v>850.2</v>
      </c>
      <c r="H21" s="2">
        <v>8046.17</v>
      </c>
      <c r="I21" s="2">
        <v>22943.370000000003</v>
      </c>
      <c r="J21" s="2">
        <v>3321.16</v>
      </c>
      <c r="K21" s="2">
        <v>1457.3</v>
      </c>
      <c r="L21" s="2">
        <v>427.91000000000349</v>
      </c>
      <c r="M21" s="2">
        <v>5206.3700000000035</v>
      </c>
      <c r="N21" s="2">
        <v>17737</v>
      </c>
      <c r="O21" s="2"/>
      <c r="P21" s="2"/>
    </row>
    <row r="22" spans="1:16" x14ac:dyDescent="0.2">
      <c r="A22" s="4" t="s">
        <v>41</v>
      </c>
      <c r="B22" s="28" t="s">
        <v>42</v>
      </c>
      <c r="C22" s="2">
        <v>10693</v>
      </c>
      <c r="D22" s="2">
        <v>200</v>
      </c>
      <c r="E22" s="2">
        <v>707</v>
      </c>
      <c r="F22" s="2">
        <v>484</v>
      </c>
      <c r="G22" s="2">
        <v>738.5</v>
      </c>
      <c r="H22" s="2">
        <v>3744.3</v>
      </c>
      <c r="I22" s="2">
        <v>16566.8</v>
      </c>
      <c r="J22" s="2">
        <v>2102.14</v>
      </c>
      <c r="K22" s="2">
        <v>1229.58</v>
      </c>
      <c r="L22" s="2">
        <v>56.079999999999927</v>
      </c>
      <c r="M22" s="2">
        <v>3387.7999999999997</v>
      </c>
      <c r="N22" s="2">
        <v>13179</v>
      </c>
      <c r="O22" s="2"/>
      <c r="P22" s="2"/>
    </row>
    <row r="23" spans="1:16" x14ac:dyDescent="0.2">
      <c r="A23" s="4" t="s">
        <v>43</v>
      </c>
      <c r="B23" s="28" t="s">
        <v>44</v>
      </c>
      <c r="C23" s="2">
        <v>11988</v>
      </c>
      <c r="D23" s="2">
        <v>400</v>
      </c>
      <c r="E23" s="2">
        <v>820</v>
      </c>
      <c r="F23" s="2">
        <v>510</v>
      </c>
      <c r="G23" s="2">
        <v>566.79999999999995</v>
      </c>
      <c r="H23" s="2">
        <v>2437.5</v>
      </c>
      <c r="I23" s="2">
        <v>16722.3</v>
      </c>
      <c r="J23" s="2">
        <v>2149.23</v>
      </c>
      <c r="K23" s="2">
        <v>1378.38</v>
      </c>
      <c r="L23" s="2">
        <v>282.68999999999869</v>
      </c>
      <c r="M23" s="2">
        <v>3810.2999999999988</v>
      </c>
      <c r="N23" s="2">
        <v>12912</v>
      </c>
      <c r="O23" s="2"/>
      <c r="P23" s="2"/>
    </row>
    <row r="24" spans="1:16" x14ac:dyDescent="0.2">
      <c r="A24" s="4" t="s">
        <v>45</v>
      </c>
      <c r="B24" s="28" t="s">
        <v>46</v>
      </c>
      <c r="C24" s="2">
        <v>9981</v>
      </c>
      <c r="D24" s="2">
        <v>0</v>
      </c>
      <c r="E24" s="2">
        <v>601</v>
      </c>
      <c r="F24" s="2">
        <v>361</v>
      </c>
      <c r="G24" s="2">
        <v>425.1</v>
      </c>
      <c r="H24" s="2">
        <v>3600.49</v>
      </c>
      <c r="I24" s="2">
        <v>14968.59</v>
      </c>
      <c r="J24" s="2">
        <v>1656.38</v>
      </c>
      <c r="K24" s="2">
        <v>1094.28</v>
      </c>
      <c r="L24" s="2">
        <v>4390.43</v>
      </c>
      <c r="M24" s="2">
        <v>7141.09</v>
      </c>
      <c r="N24" s="2">
        <v>7827.5</v>
      </c>
      <c r="O24" s="2"/>
      <c r="P24" s="2"/>
    </row>
    <row r="25" spans="1:16" x14ac:dyDescent="0.2">
      <c r="A25" s="4" t="s">
        <v>47</v>
      </c>
      <c r="B25" s="28" t="s">
        <v>48</v>
      </c>
      <c r="C25" s="2">
        <v>10693</v>
      </c>
      <c r="D25" s="2">
        <v>200</v>
      </c>
      <c r="E25" s="2">
        <v>707.1</v>
      </c>
      <c r="F25" s="2">
        <v>484.2</v>
      </c>
      <c r="G25" s="2">
        <v>0</v>
      </c>
      <c r="H25" s="2">
        <v>7545.9</v>
      </c>
      <c r="I25" s="2">
        <v>19630.2</v>
      </c>
      <c r="J25" s="2">
        <v>2540.79</v>
      </c>
      <c r="K25" s="2">
        <v>1229.58</v>
      </c>
      <c r="L25" s="2">
        <v>45.830000000001746</v>
      </c>
      <c r="M25" s="2">
        <v>3816.2000000000016</v>
      </c>
      <c r="N25" s="2">
        <v>15814</v>
      </c>
      <c r="O25" s="2"/>
      <c r="P25" s="2"/>
    </row>
    <row r="26" spans="1:16" s="26" customFormat="1" x14ac:dyDescent="0.2">
      <c r="A26" s="11"/>
      <c r="B26" s="29"/>
      <c r="C26" s="26" t="s">
        <v>39</v>
      </c>
      <c r="D26" s="26" t="s">
        <v>39</v>
      </c>
      <c r="E26" s="26" t="s">
        <v>39</v>
      </c>
      <c r="F26" s="26" t="s">
        <v>39</v>
      </c>
      <c r="G26" s="26" t="s">
        <v>39</v>
      </c>
      <c r="H26" s="26" t="s">
        <v>39</v>
      </c>
      <c r="I26" s="26" t="s">
        <v>39</v>
      </c>
      <c r="J26" s="26" t="s">
        <v>39</v>
      </c>
      <c r="K26" s="26" t="s">
        <v>39</v>
      </c>
      <c r="L26" s="26" t="s">
        <v>39</v>
      </c>
      <c r="M26" s="26" t="s">
        <v>39</v>
      </c>
      <c r="N26" s="26" t="s">
        <v>39</v>
      </c>
      <c r="O26" s="2"/>
      <c r="P26" s="2"/>
    </row>
    <row r="27" spans="1:16" x14ac:dyDescent="0.2">
      <c r="B27" s="28"/>
      <c r="O27" s="2"/>
      <c r="P27" s="2"/>
    </row>
    <row r="28" spans="1:16" x14ac:dyDescent="0.2">
      <c r="A28" s="10" t="s">
        <v>49</v>
      </c>
      <c r="B28" s="28"/>
      <c r="O28" s="2"/>
      <c r="P28" s="2"/>
    </row>
    <row r="29" spans="1:16" x14ac:dyDescent="0.2">
      <c r="A29" s="4" t="s">
        <v>50</v>
      </c>
      <c r="B29" s="28" t="s">
        <v>51</v>
      </c>
      <c r="C29" s="2">
        <v>8448</v>
      </c>
      <c r="D29" s="2">
        <v>0</v>
      </c>
      <c r="E29" s="2">
        <v>603</v>
      </c>
      <c r="F29" s="2">
        <v>378</v>
      </c>
      <c r="G29" s="2">
        <v>850.2</v>
      </c>
      <c r="H29" s="2">
        <v>160</v>
      </c>
      <c r="I29" s="2">
        <v>10439.200000000001</v>
      </c>
      <c r="J29" s="2">
        <v>913.86</v>
      </c>
      <c r="K29" s="2">
        <v>989.74</v>
      </c>
      <c r="L29" s="2">
        <v>1.6</v>
      </c>
      <c r="M29" s="2">
        <v>1905.1999999999998</v>
      </c>
      <c r="N29" s="2">
        <v>8534</v>
      </c>
      <c r="O29" s="2"/>
      <c r="P29" s="2"/>
    </row>
    <row r="30" spans="1:16" x14ac:dyDescent="0.2">
      <c r="A30" s="4" t="s">
        <v>52</v>
      </c>
      <c r="B30" s="28" t="s">
        <v>53</v>
      </c>
      <c r="C30" s="2">
        <v>12865</v>
      </c>
      <c r="D30" s="2">
        <v>0</v>
      </c>
      <c r="E30" s="2">
        <v>774.5</v>
      </c>
      <c r="F30" s="2">
        <v>508</v>
      </c>
      <c r="G30" s="2">
        <v>708.5</v>
      </c>
      <c r="H30" s="2">
        <v>0</v>
      </c>
      <c r="I30" s="2">
        <v>14856</v>
      </c>
      <c r="J30" s="2">
        <v>1623.12</v>
      </c>
      <c r="K30" s="2">
        <v>1410.6</v>
      </c>
      <c r="L30" s="2">
        <v>598.78000000000065</v>
      </c>
      <c r="M30" s="2">
        <v>3632.5000000000005</v>
      </c>
      <c r="N30" s="2">
        <v>11223.5</v>
      </c>
      <c r="O30" s="2"/>
      <c r="P30" s="2"/>
    </row>
    <row r="31" spans="1:16" x14ac:dyDescent="0.2">
      <c r="A31" s="4" t="s">
        <v>54</v>
      </c>
      <c r="B31" s="28" t="s">
        <v>55</v>
      </c>
      <c r="C31" s="2">
        <v>11645</v>
      </c>
      <c r="D31" s="2">
        <v>0</v>
      </c>
      <c r="E31" s="2">
        <v>801</v>
      </c>
      <c r="F31" s="2">
        <v>539</v>
      </c>
      <c r="G31" s="2">
        <v>850.2</v>
      </c>
      <c r="H31" s="2">
        <v>2843.75</v>
      </c>
      <c r="I31" s="2">
        <v>16678.95</v>
      </c>
      <c r="J31" s="2">
        <v>2140.31</v>
      </c>
      <c r="K31" s="2">
        <v>1339.12</v>
      </c>
      <c r="L31" s="2">
        <v>6048.52</v>
      </c>
      <c r="M31" s="2">
        <v>9527.9500000000007</v>
      </c>
      <c r="N31" s="2">
        <v>7151</v>
      </c>
      <c r="O31" s="2"/>
      <c r="P31" s="2"/>
    </row>
    <row r="32" spans="1:16" x14ac:dyDescent="0.2">
      <c r="A32" s="4" t="s">
        <v>56</v>
      </c>
      <c r="B32" s="28" t="s">
        <v>57</v>
      </c>
      <c r="C32" s="2">
        <v>12847</v>
      </c>
      <c r="D32" s="2">
        <v>200</v>
      </c>
      <c r="E32" s="2">
        <v>815</v>
      </c>
      <c r="F32" s="2">
        <v>496</v>
      </c>
      <c r="G32" s="2">
        <v>850.2</v>
      </c>
      <c r="H32" s="2">
        <v>5605.27</v>
      </c>
      <c r="I32" s="2">
        <v>20813.47</v>
      </c>
      <c r="J32" s="2">
        <v>2853.26</v>
      </c>
      <c r="K32" s="2">
        <v>1477.4</v>
      </c>
      <c r="L32" s="2">
        <v>4569.8100000000013</v>
      </c>
      <c r="M32" s="2">
        <v>8900.4700000000012</v>
      </c>
      <c r="N32" s="2">
        <v>11913</v>
      </c>
      <c r="O32" s="2"/>
      <c r="P32" s="2"/>
    </row>
    <row r="33" spans="1:16" x14ac:dyDescent="0.2">
      <c r="A33" s="4" t="s">
        <v>58</v>
      </c>
      <c r="B33" s="28" t="s">
        <v>59</v>
      </c>
      <c r="C33" s="2">
        <v>11645</v>
      </c>
      <c r="D33" s="2">
        <v>400</v>
      </c>
      <c r="E33" s="2">
        <v>801</v>
      </c>
      <c r="F33" s="2">
        <v>539</v>
      </c>
      <c r="G33" s="2">
        <v>708.5</v>
      </c>
      <c r="H33" s="2">
        <v>2843.75</v>
      </c>
      <c r="I33" s="2">
        <v>16937.25</v>
      </c>
      <c r="J33" s="2">
        <v>2195.4899999999998</v>
      </c>
      <c r="K33" s="2">
        <v>1339.12</v>
      </c>
      <c r="L33" s="2">
        <v>2472.6399999999994</v>
      </c>
      <c r="M33" s="2">
        <v>6007.2499999999991</v>
      </c>
      <c r="N33" s="2">
        <v>10930</v>
      </c>
      <c r="O33" s="2"/>
      <c r="P33" s="2"/>
    </row>
    <row r="34" spans="1:16" x14ac:dyDescent="0.2">
      <c r="A34" s="4" t="s">
        <v>60</v>
      </c>
      <c r="B34" s="28" t="s">
        <v>61</v>
      </c>
      <c r="C34" s="2">
        <v>12847</v>
      </c>
      <c r="D34" s="2">
        <v>0</v>
      </c>
      <c r="E34" s="2">
        <v>815</v>
      </c>
      <c r="F34" s="2">
        <v>496</v>
      </c>
      <c r="G34" s="2">
        <v>708.5</v>
      </c>
      <c r="H34" s="2">
        <v>3250</v>
      </c>
      <c r="I34" s="2">
        <v>18116.5</v>
      </c>
      <c r="J34" s="2">
        <v>2447.46</v>
      </c>
      <c r="K34" s="2">
        <v>1477.4</v>
      </c>
      <c r="L34" s="2">
        <v>5335.1399999999994</v>
      </c>
      <c r="M34" s="2">
        <v>9260</v>
      </c>
      <c r="N34" s="2">
        <v>8856.5</v>
      </c>
      <c r="O34" s="2"/>
      <c r="P34" s="2"/>
    </row>
    <row r="35" spans="1:16" x14ac:dyDescent="0.2">
      <c r="A35" s="4" t="s">
        <v>62</v>
      </c>
      <c r="B35" s="28" t="s">
        <v>63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3678.23</v>
      </c>
      <c r="I35" s="2">
        <v>18744.73</v>
      </c>
      <c r="J35" s="2">
        <v>2535.92</v>
      </c>
      <c r="K35" s="2">
        <v>1477.4</v>
      </c>
      <c r="L35" s="2">
        <v>6634.91</v>
      </c>
      <c r="M35" s="2">
        <v>10648.23</v>
      </c>
      <c r="N35" s="2">
        <v>8096.5</v>
      </c>
      <c r="O35" s="2"/>
      <c r="P35" s="2"/>
    </row>
    <row r="36" spans="1:16" x14ac:dyDescent="0.2">
      <c r="A36" s="4" t="s">
        <v>64</v>
      </c>
      <c r="B36" s="28" t="s">
        <v>65</v>
      </c>
      <c r="C36" s="2">
        <v>11645</v>
      </c>
      <c r="D36" s="2">
        <v>400</v>
      </c>
      <c r="E36" s="2">
        <v>801</v>
      </c>
      <c r="F36" s="2">
        <v>539</v>
      </c>
      <c r="G36" s="2">
        <v>425.1</v>
      </c>
      <c r="H36" s="2">
        <v>4063.65</v>
      </c>
      <c r="I36" s="2">
        <v>17873.75</v>
      </c>
      <c r="J36" s="2">
        <v>2265.23</v>
      </c>
      <c r="K36" s="2">
        <v>1339.12</v>
      </c>
      <c r="L36" s="2">
        <v>8689.9</v>
      </c>
      <c r="M36" s="2">
        <v>12294.25</v>
      </c>
      <c r="N36" s="2">
        <v>5579.5</v>
      </c>
      <c r="O36" s="2"/>
      <c r="P36" s="2"/>
    </row>
    <row r="37" spans="1:16" x14ac:dyDescent="0.2">
      <c r="A37" s="4" t="s">
        <v>66</v>
      </c>
      <c r="B37" s="28" t="s">
        <v>67</v>
      </c>
      <c r="C37" s="2">
        <v>13308</v>
      </c>
      <c r="D37" s="2">
        <v>200</v>
      </c>
      <c r="E37" s="2">
        <v>915</v>
      </c>
      <c r="F37" s="2">
        <v>616</v>
      </c>
      <c r="G37" s="2">
        <v>425.1</v>
      </c>
      <c r="H37" s="2">
        <v>3250</v>
      </c>
      <c r="I37" s="2">
        <v>18714.099999999999</v>
      </c>
      <c r="J37" s="2">
        <v>2565.9</v>
      </c>
      <c r="K37" s="2">
        <v>1530.38</v>
      </c>
      <c r="L37" s="2">
        <v>8001.3199999999979</v>
      </c>
      <c r="M37" s="2">
        <v>12097.599999999999</v>
      </c>
      <c r="N37" s="2">
        <v>6616.5</v>
      </c>
      <c r="O37" s="2"/>
      <c r="P37" s="2"/>
    </row>
    <row r="38" spans="1:16" x14ac:dyDescent="0.2">
      <c r="A38" s="4" t="s">
        <v>68</v>
      </c>
      <c r="B38" s="28" t="s">
        <v>69</v>
      </c>
      <c r="C38" s="2">
        <v>13308</v>
      </c>
      <c r="D38" s="2">
        <v>200</v>
      </c>
      <c r="E38" s="2">
        <v>915</v>
      </c>
      <c r="F38" s="2">
        <v>616</v>
      </c>
      <c r="G38" s="2">
        <v>283.39999999999998</v>
      </c>
      <c r="H38" s="2">
        <v>3250</v>
      </c>
      <c r="I38" s="2">
        <v>18572.400000000001</v>
      </c>
      <c r="J38" s="2">
        <v>2544.8000000000002</v>
      </c>
      <c r="K38" s="2">
        <v>1530.38</v>
      </c>
      <c r="L38" s="2">
        <v>7119.7200000000012</v>
      </c>
      <c r="M38" s="2">
        <v>11194.900000000001</v>
      </c>
      <c r="N38" s="2">
        <v>7377.5</v>
      </c>
      <c r="O38" s="2"/>
      <c r="P38" s="2"/>
    </row>
    <row r="39" spans="1:16" x14ac:dyDescent="0.2">
      <c r="A39" s="4" t="s">
        <v>70</v>
      </c>
      <c r="B39" s="28" t="s">
        <v>71</v>
      </c>
      <c r="C39" s="2">
        <v>11645</v>
      </c>
      <c r="D39" s="2">
        <v>200</v>
      </c>
      <c r="E39" s="2">
        <v>864</v>
      </c>
      <c r="F39" s="2">
        <v>582</v>
      </c>
      <c r="G39" s="2">
        <v>283.39999999999998</v>
      </c>
      <c r="H39" s="2">
        <v>2843.75</v>
      </c>
      <c r="I39" s="2">
        <v>16418.150000000001</v>
      </c>
      <c r="J39" s="2">
        <v>2084.61</v>
      </c>
      <c r="K39" s="2">
        <v>1370.89</v>
      </c>
      <c r="L39" s="2">
        <v>5693.1500000000015</v>
      </c>
      <c r="M39" s="2">
        <v>9148.6500000000015</v>
      </c>
      <c r="N39" s="2">
        <v>7269.5</v>
      </c>
      <c r="O39" s="2"/>
      <c r="P39" s="2"/>
    </row>
    <row r="40" spans="1:16" x14ac:dyDescent="0.2">
      <c r="A40" s="4" t="s">
        <v>72</v>
      </c>
      <c r="B40" s="28" t="s">
        <v>73</v>
      </c>
      <c r="C40" s="2">
        <v>11645</v>
      </c>
      <c r="D40" s="2">
        <v>400</v>
      </c>
      <c r="E40" s="2">
        <v>801</v>
      </c>
      <c r="F40" s="2">
        <v>539</v>
      </c>
      <c r="G40" s="2">
        <v>283.39999999999998</v>
      </c>
      <c r="H40" s="2">
        <v>2843.75</v>
      </c>
      <c r="I40" s="2">
        <v>16512.150000000001</v>
      </c>
      <c r="J40" s="2">
        <v>2104.6799999999998</v>
      </c>
      <c r="K40" s="2">
        <v>1339.12</v>
      </c>
      <c r="L40" s="2">
        <v>5456.3500000000022</v>
      </c>
      <c r="M40" s="2">
        <v>8900.1500000000015</v>
      </c>
      <c r="N40" s="2">
        <v>7612</v>
      </c>
      <c r="O40" s="2"/>
      <c r="P40" s="2"/>
    </row>
    <row r="41" spans="1:16" x14ac:dyDescent="0.2">
      <c r="A41" s="4" t="s">
        <v>74</v>
      </c>
      <c r="B41" s="28" t="s">
        <v>75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2843.75</v>
      </c>
      <c r="I41" s="2">
        <v>16312.15</v>
      </c>
      <c r="J41" s="2">
        <v>2061.96</v>
      </c>
      <c r="K41" s="2">
        <v>1339.12</v>
      </c>
      <c r="L41" s="2">
        <v>4476.57</v>
      </c>
      <c r="M41" s="2">
        <v>7877.65</v>
      </c>
      <c r="N41" s="2">
        <v>8434.5</v>
      </c>
      <c r="O41" s="2"/>
      <c r="P41" s="2"/>
    </row>
    <row r="42" spans="1:16" x14ac:dyDescent="0.2">
      <c r="A42" s="4" t="s">
        <v>76</v>
      </c>
      <c r="B42" s="28" t="s">
        <v>77</v>
      </c>
      <c r="C42" s="2">
        <v>11645</v>
      </c>
      <c r="D42" s="2">
        <v>0</v>
      </c>
      <c r="E42" s="2">
        <v>801</v>
      </c>
      <c r="F42" s="2">
        <v>539</v>
      </c>
      <c r="G42" s="2">
        <v>283.39999999999998</v>
      </c>
      <c r="H42" s="2">
        <v>2843.75</v>
      </c>
      <c r="I42" s="2">
        <v>16112.15</v>
      </c>
      <c r="J42" s="2">
        <v>1948.61</v>
      </c>
      <c r="K42" s="2">
        <v>1339.11</v>
      </c>
      <c r="L42" s="2">
        <v>7182.93</v>
      </c>
      <c r="M42" s="2">
        <v>10470.65</v>
      </c>
      <c r="N42" s="2">
        <v>5641.5</v>
      </c>
      <c r="O42" s="2"/>
      <c r="P42" s="2"/>
    </row>
    <row r="43" spans="1:16" x14ac:dyDescent="0.2">
      <c r="A43" s="4" t="s">
        <v>78</v>
      </c>
      <c r="B43" s="28" t="s">
        <v>79</v>
      </c>
      <c r="C43" s="2">
        <v>8448</v>
      </c>
      <c r="D43" s="2">
        <v>0</v>
      </c>
      <c r="E43" s="2">
        <v>564</v>
      </c>
      <c r="F43" s="2">
        <v>352</v>
      </c>
      <c r="G43" s="2">
        <v>283.39999999999998</v>
      </c>
      <c r="H43" s="2">
        <v>1625</v>
      </c>
      <c r="I43" s="2">
        <v>11272.4</v>
      </c>
      <c r="J43" s="2">
        <v>973.44</v>
      </c>
      <c r="K43" s="2">
        <v>901.38</v>
      </c>
      <c r="L43" s="2">
        <v>796.57999999999993</v>
      </c>
      <c r="M43" s="2">
        <v>2671.4</v>
      </c>
      <c r="N43" s="2">
        <v>8601</v>
      </c>
      <c r="O43" s="2"/>
      <c r="P43" s="2"/>
    </row>
    <row r="44" spans="1:16" x14ac:dyDescent="0.2">
      <c r="A44" s="4" t="s">
        <v>80</v>
      </c>
      <c r="B44" s="28" t="s">
        <v>81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2843.75</v>
      </c>
      <c r="I44" s="2">
        <v>16112.15</v>
      </c>
      <c r="J44" s="2">
        <v>2019.24</v>
      </c>
      <c r="K44" s="2">
        <v>1339.12</v>
      </c>
      <c r="L44" s="2">
        <v>3976.2900000000009</v>
      </c>
      <c r="M44" s="2">
        <v>7334.6500000000005</v>
      </c>
      <c r="N44" s="2">
        <v>8777.5</v>
      </c>
      <c r="O44" s="2"/>
      <c r="P44" s="2"/>
    </row>
    <row r="45" spans="1:16" x14ac:dyDescent="0.2">
      <c r="A45" s="4" t="s">
        <v>82</v>
      </c>
      <c r="B45" s="28" t="s">
        <v>83</v>
      </c>
      <c r="C45" s="2">
        <v>11645</v>
      </c>
      <c r="D45" s="2">
        <v>400</v>
      </c>
      <c r="E45" s="2">
        <v>801</v>
      </c>
      <c r="F45" s="2">
        <v>539</v>
      </c>
      <c r="G45" s="2">
        <v>0</v>
      </c>
      <c r="H45" s="2">
        <v>5838.05</v>
      </c>
      <c r="I45" s="2">
        <v>19223.05</v>
      </c>
      <c r="J45" s="2">
        <v>2432.1999999999998</v>
      </c>
      <c r="K45" s="2">
        <v>1339.12</v>
      </c>
      <c r="L45" s="2">
        <v>6817.23</v>
      </c>
      <c r="M45" s="2">
        <v>10588.55</v>
      </c>
      <c r="N45" s="2">
        <v>8634.5</v>
      </c>
      <c r="O45" s="2"/>
      <c r="P45" s="2"/>
    </row>
    <row r="46" spans="1:16" x14ac:dyDescent="0.2">
      <c r="A46" s="4" t="s">
        <v>84</v>
      </c>
      <c r="B46" s="28" t="s">
        <v>85</v>
      </c>
      <c r="C46" s="2">
        <v>11645</v>
      </c>
      <c r="D46" s="2">
        <v>0</v>
      </c>
      <c r="E46" s="2">
        <v>801</v>
      </c>
      <c r="F46" s="2">
        <v>539</v>
      </c>
      <c r="G46" s="2">
        <v>0</v>
      </c>
      <c r="H46" s="2">
        <v>2843.75</v>
      </c>
      <c r="I46" s="2">
        <v>15828.75</v>
      </c>
      <c r="J46" s="2">
        <v>1960.14</v>
      </c>
      <c r="K46" s="2">
        <v>1339.12</v>
      </c>
      <c r="L46" s="2">
        <v>4231.99</v>
      </c>
      <c r="M46" s="2">
        <v>7531.25</v>
      </c>
      <c r="N46" s="2">
        <v>8297.5</v>
      </c>
      <c r="O46" s="2"/>
      <c r="P46" s="2"/>
    </row>
    <row r="47" spans="1:16" x14ac:dyDescent="0.2">
      <c r="A47" s="4" t="s">
        <v>86</v>
      </c>
      <c r="B47" s="28" t="s">
        <v>87</v>
      </c>
      <c r="C47" s="2">
        <v>13806</v>
      </c>
      <c r="D47" s="2">
        <v>0</v>
      </c>
      <c r="E47" s="2">
        <v>926</v>
      </c>
      <c r="F47" s="2">
        <v>630</v>
      </c>
      <c r="G47" s="2">
        <v>0</v>
      </c>
      <c r="H47" s="2">
        <v>3250</v>
      </c>
      <c r="I47" s="2">
        <v>18612</v>
      </c>
      <c r="J47" s="2">
        <v>2524.58</v>
      </c>
      <c r="K47" s="2">
        <v>1587.66</v>
      </c>
      <c r="L47" s="2">
        <v>3642.26</v>
      </c>
      <c r="M47" s="2">
        <v>7754.5</v>
      </c>
      <c r="N47" s="2">
        <v>10857.5</v>
      </c>
      <c r="O47" s="2"/>
      <c r="P47" s="2"/>
    </row>
    <row r="48" spans="1:16" x14ac:dyDescent="0.2">
      <c r="A48" s="4" t="s">
        <v>88</v>
      </c>
      <c r="B48" s="28" t="s">
        <v>89</v>
      </c>
      <c r="C48" s="2">
        <v>11645</v>
      </c>
      <c r="D48" s="2">
        <v>400</v>
      </c>
      <c r="E48" s="2">
        <v>801</v>
      </c>
      <c r="F48" s="2">
        <v>539</v>
      </c>
      <c r="G48" s="2">
        <v>0</v>
      </c>
      <c r="H48" s="2">
        <v>2843.75</v>
      </c>
      <c r="I48" s="2">
        <v>16228.75</v>
      </c>
      <c r="J48" s="2">
        <v>2044.15</v>
      </c>
      <c r="K48" s="2">
        <v>1339.12</v>
      </c>
      <c r="L48" s="2">
        <v>1966.4799999999996</v>
      </c>
      <c r="M48" s="2">
        <v>5349.75</v>
      </c>
      <c r="N48" s="2">
        <v>10879</v>
      </c>
      <c r="O48" s="2"/>
      <c r="P48" s="2"/>
    </row>
    <row r="49" spans="1:16" x14ac:dyDescent="0.2">
      <c r="A49" s="4" t="s">
        <v>90</v>
      </c>
      <c r="B49" s="28" t="s">
        <v>91</v>
      </c>
      <c r="C49" s="2">
        <v>11988</v>
      </c>
      <c r="D49" s="2">
        <v>0</v>
      </c>
      <c r="E49" s="2">
        <v>820</v>
      </c>
      <c r="F49" s="2">
        <v>510</v>
      </c>
      <c r="G49" s="2">
        <v>0</v>
      </c>
      <c r="H49" s="2">
        <v>2437.5</v>
      </c>
      <c r="I49" s="2">
        <v>15755.5</v>
      </c>
      <c r="J49" s="2">
        <v>1939.96</v>
      </c>
      <c r="K49" s="2">
        <v>1378.58</v>
      </c>
      <c r="L49" s="2">
        <v>294.95999999999913</v>
      </c>
      <c r="M49" s="2">
        <v>3613.4999999999991</v>
      </c>
      <c r="N49" s="2">
        <v>12142</v>
      </c>
      <c r="O49" s="2"/>
      <c r="P49" s="2"/>
    </row>
    <row r="50" spans="1:16" x14ac:dyDescent="0.2">
      <c r="A50" s="4" t="s">
        <v>92</v>
      </c>
      <c r="B50" s="28" t="s">
        <v>93</v>
      </c>
      <c r="C50" s="2">
        <v>13308</v>
      </c>
      <c r="D50" s="2">
        <v>400</v>
      </c>
      <c r="E50" s="2">
        <v>915</v>
      </c>
      <c r="F50" s="2">
        <v>616</v>
      </c>
      <c r="G50" s="2">
        <v>0</v>
      </c>
      <c r="H50" s="2">
        <v>3804.49</v>
      </c>
      <c r="I50" s="2">
        <v>19043.489999999998</v>
      </c>
      <c r="J50" s="2">
        <v>2735.43</v>
      </c>
      <c r="K50" s="2">
        <v>1530.38</v>
      </c>
      <c r="L50" s="2">
        <v>802.17999999999847</v>
      </c>
      <c r="M50" s="2">
        <v>5067.989999999998</v>
      </c>
      <c r="N50" s="2">
        <v>13975.5</v>
      </c>
      <c r="O50" s="2"/>
      <c r="P50" s="2"/>
    </row>
    <row r="51" spans="1:16" x14ac:dyDescent="0.2">
      <c r="A51" s="4" t="s">
        <v>94</v>
      </c>
      <c r="B51" s="28" t="s">
        <v>95</v>
      </c>
      <c r="C51" s="2">
        <v>15983</v>
      </c>
      <c r="D51" s="2">
        <v>400</v>
      </c>
      <c r="E51" s="2">
        <v>1093</v>
      </c>
      <c r="F51" s="2">
        <v>679</v>
      </c>
      <c r="G51" s="2">
        <v>0</v>
      </c>
      <c r="H51" s="2">
        <v>3250</v>
      </c>
      <c r="I51" s="2">
        <v>21405</v>
      </c>
      <c r="J51" s="2">
        <v>3149.86</v>
      </c>
      <c r="K51" s="2">
        <v>1838.02</v>
      </c>
      <c r="L51" s="2">
        <v>374.11999999999898</v>
      </c>
      <c r="M51" s="2">
        <v>5361.9999999999991</v>
      </c>
      <c r="N51" s="2">
        <v>16043</v>
      </c>
      <c r="O51" s="2"/>
      <c r="P51" s="2"/>
    </row>
    <row r="52" spans="1:16" x14ac:dyDescent="0.2">
      <c r="A52" s="4" t="s">
        <v>96</v>
      </c>
      <c r="B52" s="28" t="s">
        <v>97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3250</v>
      </c>
      <c r="I52" s="2">
        <v>21405</v>
      </c>
      <c r="J52" s="2">
        <v>3149.86</v>
      </c>
      <c r="K52" s="2">
        <v>1838.02</v>
      </c>
      <c r="L52" s="2">
        <v>373.61999999999898</v>
      </c>
      <c r="M52" s="2">
        <v>5361.4999999999991</v>
      </c>
      <c r="N52" s="2">
        <v>16043.5</v>
      </c>
      <c r="O52" s="2"/>
      <c r="P52" s="2"/>
    </row>
    <row r="53" spans="1:16" s="26" customFormat="1" x14ac:dyDescent="0.2">
      <c r="A53" s="11"/>
      <c r="B53" s="29"/>
      <c r="C53" s="26" t="s">
        <v>39</v>
      </c>
      <c r="D53" s="26" t="s">
        <v>39</v>
      </c>
      <c r="E53" s="26" t="s">
        <v>39</v>
      </c>
      <c r="F53" s="26" t="s">
        <v>39</v>
      </c>
      <c r="G53" s="26" t="s">
        <v>39</v>
      </c>
      <c r="H53" s="26" t="s">
        <v>39</v>
      </c>
      <c r="I53" s="26" t="s">
        <v>39</v>
      </c>
      <c r="J53" s="26" t="s">
        <v>39</v>
      </c>
      <c r="K53" s="26" t="s">
        <v>39</v>
      </c>
      <c r="L53" s="26" t="s">
        <v>39</v>
      </c>
      <c r="M53" s="26" t="s">
        <v>39</v>
      </c>
      <c r="N53" s="26" t="s">
        <v>39</v>
      </c>
      <c r="O53" s="2"/>
      <c r="P53" s="2"/>
    </row>
    <row r="54" spans="1:16" x14ac:dyDescent="0.2">
      <c r="B54" s="28"/>
      <c r="O54" s="2"/>
      <c r="P54" s="2"/>
    </row>
    <row r="55" spans="1:16" x14ac:dyDescent="0.2">
      <c r="A55" s="10" t="s">
        <v>100</v>
      </c>
      <c r="B55" s="28"/>
      <c r="O55" s="2"/>
      <c r="P55" s="2"/>
    </row>
    <row r="56" spans="1:16" x14ac:dyDescent="0.2">
      <c r="A56" s="4" t="s">
        <v>103</v>
      </c>
      <c r="B56" s="28" t="s">
        <v>104</v>
      </c>
      <c r="C56" s="2">
        <v>13806</v>
      </c>
      <c r="D56" s="2">
        <v>400</v>
      </c>
      <c r="E56" s="2">
        <v>1130</v>
      </c>
      <c r="F56" s="2">
        <v>770</v>
      </c>
      <c r="G56" s="2">
        <v>0</v>
      </c>
      <c r="H56" s="2">
        <v>3250</v>
      </c>
      <c r="I56" s="2">
        <v>19356</v>
      </c>
      <c r="J56" s="2">
        <v>2712.24</v>
      </c>
      <c r="K56" s="2">
        <v>1672.27</v>
      </c>
      <c r="L56" s="2">
        <v>373.48999999999978</v>
      </c>
      <c r="M56" s="2">
        <v>4758</v>
      </c>
      <c r="N56" s="2">
        <v>14598</v>
      </c>
      <c r="O56" s="2"/>
      <c r="P56" s="2"/>
    </row>
    <row r="57" spans="1:16" x14ac:dyDescent="0.2">
      <c r="A57" s="4" t="s">
        <v>105</v>
      </c>
      <c r="B57" s="28" t="s">
        <v>106</v>
      </c>
      <c r="C57" s="2">
        <v>11988</v>
      </c>
      <c r="D57" s="2">
        <v>200</v>
      </c>
      <c r="E57" s="2">
        <v>820</v>
      </c>
      <c r="F57" s="2">
        <v>510</v>
      </c>
      <c r="G57" s="2">
        <v>0</v>
      </c>
      <c r="H57" s="2">
        <v>2437.5</v>
      </c>
      <c r="I57" s="2">
        <v>15955.5</v>
      </c>
      <c r="J57" s="2">
        <v>1977.23</v>
      </c>
      <c r="K57" s="2">
        <v>1378.58</v>
      </c>
      <c r="L57" s="2">
        <v>320.69000000000051</v>
      </c>
      <c r="M57" s="2">
        <v>3676.5000000000005</v>
      </c>
      <c r="N57" s="2">
        <v>12279</v>
      </c>
      <c r="O57" s="2"/>
      <c r="P57" s="2"/>
    </row>
    <row r="58" spans="1:16" x14ac:dyDescent="0.2">
      <c r="A58" s="4" t="s">
        <v>107</v>
      </c>
      <c r="B58" s="28" t="s">
        <v>108</v>
      </c>
      <c r="C58" s="2">
        <v>16896</v>
      </c>
      <c r="D58" s="2">
        <v>400</v>
      </c>
      <c r="E58" s="2">
        <v>1128</v>
      </c>
      <c r="F58" s="2">
        <v>703</v>
      </c>
      <c r="G58" s="2">
        <v>0</v>
      </c>
      <c r="H58" s="2">
        <v>3250</v>
      </c>
      <c r="I58" s="2">
        <v>22377</v>
      </c>
      <c r="J58" s="2">
        <v>3288.15</v>
      </c>
      <c r="K58" s="2">
        <v>1905.7</v>
      </c>
      <c r="L58" s="2">
        <v>2252.1500000000015</v>
      </c>
      <c r="M58" s="2">
        <v>7446.0000000000018</v>
      </c>
      <c r="N58" s="2">
        <v>14931</v>
      </c>
      <c r="O58" s="2"/>
      <c r="P58" s="2"/>
    </row>
    <row r="59" spans="1:16" x14ac:dyDescent="0.2">
      <c r="A59" s="4" t="s">
        <v>109</v>
      </c>
      <c r="B59" s="28" t="s">
        <v>110</v>
      </c>
      <c r="C59" s="2">
        <v>14937</v>
      </c>
      <c r="D59" s="2">
        <v>0</v>
      </c>
      <c r="E59" s="2">
        <v>957</v>
      </c>
      <c r="F59" s="2">
        <v>881</v>
      </c>
      <c r="G59" s="2">
        <v>0</v>
      </c>
      <c r="H59" s="2">
        <v>3250</v>
      </c>
      <c r="I59" s="2">
        <v>20025</v>
      </c>
      <c r="J59" s="2">
        <v>2852.64</v>
      </c>
      <c r="K59" s="2">
        <v>1717.72</v>
      </c>
      <c r="L59" s="2">
        <v>5337.6399999999994</v>
      </c>
      <c r="M59" s="2">
        <v>9908</v>
      </c>
      <c r="N59" s="2">
        <v>10117</v>
      </c>
      <c r="O59" s="2"/>
      <c r="P59" s="2"/>
    </row>
    <row r="60" spans="1:16" x14ac:dyDescent="0.2">
      <c r="A60" s="4" t="s">
        <v>111</v>
      </c>
      <c r="B60" s="28" t="s">
        <v>112</v>
      </c>
      <c r="C60" s="2">
        <v>14937</v>
      </c>
      <c r="D60" s="2">
        <v>200</v>
      </c>
      <c r="E60" s="2">
        <v>957</v>
      </c>
      <c r="F60" s="2">
        <v>881</v>
      </c>
      <c r="G60" s="2">
        <v>0</v>
      </c>
      <c r="H60" s="2">
        <v>4121.3099999999995</v>
      </c>
      <c r="I60" s="2">
        <v>21096.309999999998</v>
      </c>
      <c r="J60" s="2">
        <v>2993.67</v>
      </c>
      <c r="K60" s="2">
        <v>1717.72</v>
      </c>
      <c r="L60" s="2">
        <v>6474.4199999999983</v>
      </c>
      <c r="M60" s="2">
        <v>11185.809999999998</v>
      </c>
      <c r="N60" s="2">
        <v>9910.5</v>
      </c>
      <c r="O60" s="2"/>
      <c r="P60" s="2"/>
    </row>
    <row r="61" spans="1:16" x14ac:dyDescent="0.2">
      <c r="A61" s="4" t="s">
        <v>496</v>
      </c>
      <c r="B61" s="28" t="s">
        <v>497</v>
      </c>
      <c r="C61" s="2">
        <v>11442</v>
      </c>
      <c r="D61" s="2">
        <v>0</v>
      </c>
      <c r="E61" s="2">
        <v>784</v>
      </c>
      <c r="F61" s="2">
        <v>482</v>
      </c>
      <c r="G61" s="2">
        <v>0</v>
      </c>
      <c r="H61" s="2">
        <v>3962.98</v>
      </c>
      <c r="I61" s="2">
        <v>16670.98</v>
      </c>
      <c r="J61" s="2">
        <v>2129.75</v>
      </c>
      <c r="K61" s="2">
        <v>1315.72</v>
      </c>
      <c r="L61" s="2">
        <v>1174.0099999999984</v>
      </c>
      <c r="M61" s="2">
        <v>4619.4799999999987</v>
      </c>
      <c r="N61" s="2">
        <v>12051.5</v>
      </c>
      <c r="O61" s="2"/>
      <c r="P61" s="2"/>
    </row>
    <row r="62" spans="1:16" x14ac:dyDescent="0.2">
      <c r="A62" s="4" t="s">
        <v>113</v>
      </c>
      <c r="B62" s="28" t="s">
        <v>114</v>
      </c>
      <c r="C62" s="2">
        <v>12319</v>
      </c>
      <c r="D62" s="2">
        <v>0</v>
      </c>
      <c r="E62" s="2">
        <v>941</v>
      </c>
      <c r="F62" s="2">
        <v>645</v>
      </c>
      <c r="G62" s="2">
        <v>0</v>
      </c>
      <c r="H62" s="2">
        <v>3250</v>
      </c>
      <c r="I62" s="2">
        <v>17155</v>
      </c>
      <c r="J62" s="2">
        <v>2242.02</v>
      </c>
      <c r="K62" s="2">
        <v>1416.64</v>
      </c>
      <c r="L62" s="2">
        <v>2041.8400000000001</v>
      </c>
      <c r="M62" s="2">
        <v>5700.5</v>
      </c>
      <c r="N62" s="2">
        <v>11454.5</v>
      </c>
      <c r="O62" s="2"/>
      <c r="P62" s="2"/>
    </row>
    <row r="63" spans="1:16" x14ac:dyDescent="0.2">
      <c r="A63" s="4" t="s">
        <v>506</v>
      </c>
      <c r="B63" s="28" t="s">
        <v>507</v>
      </c>
      <c r="C63" s="2">
        <v>11442</v>
      </c>
      <c r="D63" s="2">
        <v>0</v>
      </c>
      <c r="E63" s="2">
        <v>784</v>
      </c>
      <c r="F63" s="2">
        <v>499</v>
      </c>
      <c r="G63" s="2">
        <v>0</v>
      </c>
      <c r="H63" s="2">
        <v>2437.5</v>
      </c>
      <c r="I63" s="2">
        <v>15162.5</v>
      </c>
      <c r="J63" s="2">
        <v>1803.52</v>
      </c>
      <c r="K63" s="2">
        <v>1315.7</v>
      </c>
      <c r="L63" s="2">
        <v>1602.2799999999988</v>
      </c>
      <c r="M63" s="2">
        <v>4721.4999999999991</v>
      </c>
      <c r="N63" s="2">
        <v>10441</v>
      </c>
      <c r="O63" s="2"/>
      <c r="P63" s="2"/>
    </row>
    <row r="64" spans="1:16" x14ac:dyDescent="0.2">
      <c r="A64" s="4" t="s">
        <v>115</v>
      </c>
      <c r="B64" s="28" t="s">
        <v>116</v>
      </c>
      <c r="C64" s="2">
        <v>11929</v>
      </c>
      <c r="D64" s="2">
        <v>0</v>
      </c>
      <c r="E64" s="2">
        <v>368.5</v>
      </c>
      <c r="F64" s="2">
        <v>337.5</v>
      </c>
      <c r="G64" s="2">
        <v>0</v>
      </c>
      <c r="H64" s="2">
        <v>0</v>
      </c>
      <c r="I64" s="2">
        <v>12635</v>
      </c>
      <c r="J64" s="2">
        <v>713.74</v>
      </c>
      <c r="K64" s="2">
        <v>685.93</v>
      </c>
      <c r="L64" s="2">
        <v>5964.33</v>
      </c>
      <c r="M64" s="2">
        <v>7364</v>
      </c>
      <c r="N64" s="2">
        <v>5271</v>
      </c>
      <c r="O64" s="2"/>
      <c r="P64" s="2"/>
    </row>
    <row r="65" spans="1:16" s="26" customFormat="1" x14ac:dyDescent="0.2">
      <c r="A65" s="11"/>
      <c r="B65" s="29"/>
      <c r="C65" s="26" t="s">
        <v>39</v>
      </c>
      <c r="D65" s="26" t="s">
        <v>39</v>
      </c>
      <c r="E65" s="26" t="s">
        <v>39</v>
      </c>
      <c r="F65" s="26" t="s">
        <v>39</v>
      </c>
      <c r="G65" s="26" t="s">
        <v>39</v>
      </c>
      <c r="H65" s="26" t="s">
        <v>39</v>
      </c>
      <c r="I65" s="26" t="s">
        <v>39</v>
      </c>
      <c r="J65" s="26" t="s">
        <v>39</v>
      </c>
      <c r="K65" s="26" t="s">
        <v>39</v>
      </c>
      <c r="L65" s="26" t="s">
        <v>39</v>
      </c>
      <c r="M65" s="26" t="s">
        <v>39</v>
      </c>
      <c r="N65" s="26" t="s">
        <v>39</v>
      </c>
      <c r="O65" s="2"/>
      <c r="P65" s="2"/>
    </row>
    <row r="66" spans="1:16" x14ac:dyDescent="0.2">
      <c r="B66" s="28"/>
      <c r="O66" s="2"/>
      <c r="P66" s="2"/>
    </row>
    <row r="67" spans="1:16" x14ac:dyDescent="0.2">
      <c r="A67" s="10" t="s">
        <v>125</v>
      </c>
      <c r="B67" s="28"/>
      <c r="O67" s="2"/>
      <c r="P67" s="2"/>
    </row>
    <row r="68" spans="1:16" x14ac:dyDescent="0.2">
      <c r="A68" s="4" t="s">
        <v>126</v>
      </c>
      <c r="B68" s="28" t="s">
        <v>127</v>
      </c>
      <c r="C68" s="13">
        <v>11442</v>
      </c>
      <c r="D68" s="2">
        <v>200</v>
      </c>
      <c r="E68" s="2">
        <v>784</v>
      </c>
      <c r="F68" s="2">
        <v>499</v>
      </c>
      <c r="G68" s="2">
        <v>708.5</v>
      </c>
      <c r="H68" s="2">
        <v>2437.5</v>
      </c>
      <c r="I68" s="2">
        <v>16071</v>
      </c>
      <c r="J68" s="2">
        <v>2010.31</v>
      </c>
      <c r="K68" s="2">
        <v>1315.7</v>
      </c>
      <c r="L68" s="2">
        <v>281.48999999999978</v>
      </c>
      <c r="M68" s="2">
        <v>3607.5</v>
      </c>
      <c r="N68" s="2">
        <v>12463.5</v>
      </c>
      <c r="O68" s="2"/>
      <c r="P68" s="2"/>
    </row>
    <row r="69" spans="1:16" x14ac:dyDescent="0.2">
      <c r="A69" s="4" t="s">
        <v>128</v>
      </c>
      <c r="B69" s="28" t="s">
        <v>129</v>
      </c>
      <c r="C69" s="13">
        <v>12673</v>
      </c>
      <c r="D69" s="2">
        <v>0</v>
      </c>
      <c r="E69" s="2">
        <v>784</v>
      </c>
      <c r="F69" s="2">
        <v>499</v>
      </c>
      <c r="G69" s="2">
        <v>708.5</v>
      </c>
      <c r="H69" s="2">
        <v>2437.5</v>
      </c>
      <c r="I69" s="2">
        <v>17102</v>
      </c>
      <c r="J69" s="2">
        <v>2230.5700000000002</v>
      </c>
      <c r="K69" s="2">
        <v>1457.28</v>
      </c>
      <c r="L69" s="2">
        <v>281.64999999999964</v>
      </c>
      <c r="M69" s="2">
        <v>3969.5</v>
      </c>
      <c r="N69" s="2">
        <v>13132.5</v>
      </c>
      <c r="O69" s="2"/>
      <c r="P69" s="2"/>
    </row>
    <row r="70" spans="1:16" x14ac:dyDescent="0.2">
      <c r="A70" s="4" t="s">
        <v>130</v>
      </c>
      <c r="B70" s="28" t="s">
        <v>131</v>
      </c>
      <c r="C70" s="13">
        <v>11442</v>
      </c>
      <c r="D70" s="2">
        <v>200</v>
      </c>
      <c r="E70" s="2">
        <v>784</v>
      </c>
      <c r="F70" s="2">
        <v>499</v>
      </c>
      <c r="G70" s="2">
        <v>0</v>
      </c>
      <c r="H70" s="2">
        <v>2437.5</v>
      </c>
      <c r="I70" s="2">
        <v>15362.5</v>
      </c>
      <c r="J70" s="2">
        <v>1798.91</v>
      </c>
      <c r="K70" s="2">
        <v>1315.7</v>
      </c>
      <c r="L70" s="2">
        <v>662.88999999999942</v>
      </c>
      <c r="M70" s="2">
        <v>3777.4999999999995</v>
      </c>
      <c r="N70" s="2">
        <v>11585</v>
      </c>
      <c r="O70" s="2"/>
      <c r="P70" s="2"/>
    </row>
    <row r="71" spans="1:16" x14ac:dyDescent="0.2">
      <c r="A71" s="4" t="s">
        <v>132</v>
      </c>
      <c r="B71" s="28" t="s">
        <v>133</v>
      </c>
      <c r="C71" s="13">
        <v>11442</v>
      </c>
      <c r="D71" s="2">
        <v>200</v>
      </c>
      <c r="E71" s="2">
        <v>784</v>
      </c>
      <c r="F71" s="2">
        <v>499</v>
      </c>
      <c r="G71" s="2">
        <v>0</v>
      </c>
      <c r="H71" s="2">
        <v>2437.5</v>
      </c>
      <c r="I71" s="2">
        <v>15362.5</v>
      </c>
      <c r="J71" s="2">
        <v>1867.25</v>
      </c>
      <c r="K71" s="2">
        <v>1315.7</v>
      </c>
      <c r="L71" s="2">
        <v>281.04999999999927</v>
      </c>
      <c r="M71" s="2">
        <v>3463.9999999999991</v>
      </c>
      <c r="N71" s="2">
        <v>11898.5</v>
      </c>
      <c r="O71" s="2"/>
      <c r="P71" s="2"/>
    </row>
    <row r="72" spans="1:16" x14ac:dyDescent="0.2">
      <c r="A72" s="4" t="s">
        <v>134</v>
      </c>
      <c r="B72" s="28" t="s">
        <v>135</v>
      </c>
      <c r="C72" s="13">
        <v>11442</v>
      </c>
      <c r="D72" s="2">
        <v>400</v>
      </c>
      <c r="E72" s="2">
        <v>784</v>
      </c>
      <c r="F72" s="2">
        <v>499</v>
      </c>
      <c r="G72" s="2">
        <v>0</v>
      </c>
      <c r="H72" s="2">
        <v>2437.5</v>
      </c>
      <c r="I72" s="2">
        <v>15562.5</v>
      </c>
      <c r="J72" s="2">
        <v>1903.09</v>
      </c>
      <c r="K72" s="2">
        <v>1315.7</v>
      </c>
      <c r="L72" s="2">
        <v>281.70999999999913</v>
      </c>
      <c r="M72" s="2">
        <v>3500.4999999999991</v>
      </c>
      <c r="N72" s="2">
        <v>12062</v>
      </c>
      <c r="O72" s="2"/>
      <c r="P72" s="2"/>
    </row>
    <row r="73" spans="1:16" s="26" customFormat="1" x14ac:dyDescent="0.2">
      <c r="A73" s="11"/>
      <c r="B73" s="29"/>
      <c r="C73" s="26" t="s">
        <v>39</v>
      </c>
      <c r="D73" s="26" t="s">
        <v>39</v>
      </c>
      <c r="E73" s="26" t="s">
        <v>39</v>
      </c>
      <c r="F73" s="26" t="s">
        <v>39</v>
      </c>
      <c r="G73" s="26" t="s">
        <v>39</v>
      </c>
      <c r="H73" s="26" t="s">
        <v>39</v>
      </c>
      <c r="I73" s="26" t="s">
        <v>39</v>
      </c>
      <c r="J73" s="26" t="s">
        <v>39</v>
      </c>
      <c r="K73" s="26" t="s">
        <v>39</v>
      </c>
      <c r="L73" s="26" t="s">
        <v>39</v>
      </c>
      <c r="M73" s="26" t="s">
        <v>39</v>
      </c>
      <c r="N73" s="26" t="s">
        <v>39</v>
      </c>
      <c r="O73" s="2"/>
      <c r="P73" s="2"/>
    </row>
    <row r="74" spans="1:16" x14ac:dyDescent="0.2">
      <c r="B74" s="28"/>
      <c r="O74" s="2"/>
      <c r="P74" s="2"/>
    </row>
    <row r="75" spans="1:16" x14ac:dyDescent="0.2">
      <c r="A75" s="10" t="s">
        <v>138</v>
      </c>
      <c r="B75" s="28"/>
      <c r="O75" s="2"/>
      <c r="P75" s="2"/>
    </row>
    <row r="76" spans="1:16" x14ac:dyDescent="0.2">
      <c r="A76" s="4" t="s">
        <v>498</v>
      </c>
      <c r="B76" s="28" t="s">
        <v>499</v>
      </c>
      <c r="C76" s="13">
        <v>12673</v>
      </c>
      <c r="D76" s="2">
        <v>0</v>
      </c>
      <c r="E76" s="2">
        <v>846</v>
      </c>
      <c r="F76" s="2">
        <v>528</v>
      </c>
      <c r="G76" s="2">
        <v>739.32</v>
      </c>
      <c r="H76" s="2">
        <v>2437.5</v>
      </c>
      <c r="I76" s="2">
        <v>17223.82</v>
      </c>
      <c r="J76" s="2">
        <v>2256.65</v>
      </c>
      <c r="K76" s="2">
        <v>1457.32</v>
      </c>
      <c r="L76" s="2">
        <v>280.84999999999854</v>
      </c>
      <c r="M76" s="2">
        <v>3994.8199999999988</v>
      </c>
      <c r="N76" s="2">
        <v>13229</v>
      </c>
      <c r="O76" s="2"/>
      <c r="P76" s="2"/>
    </row>
    <row r="77" spans="1:16" x14ac:dyDescent="0.2">
      <c r="A77" s="4" t="s">
        <v>139</v>
      </c>
      <c r="B77" s="28" t="s">
        <v>140</v>
      </c>
      <c r="C77" s="13">
        <v>11442</v>
      </c>
      <c r="D77" s="2">
        <v>0</v>
      </c>
      <c r="E77" s="2">
        <v>784</v>
      </c>
      <c r="F77" s="2">
        <v>499</v>
      </c>
      <c r="G77" s="2">
        <v>708.5</v>
      </c>
      <c r="H77" s="2">
        <v>2437.5</v>
      </c>
      <c r="I77" s="2">
        <v>15871</v>
      </c>
      <c r="J77" s="2">
        <v>1967.59</v>
      </c>
      <c r="K77" s="2">
        <v>1315.7</v>
      </c>
      <c r="L77" s="2">
        <v>281.20999999999913</v>
      </c>
      <c r="M77" s="2">
        <v>3564.4999999999991</v>
      </c>
      <c r="N77" s="2">
        <v>12306.5</v>
      </c>
      <c r="O77" s="2"/>
      <c r="P77" s="2"/>
    </row>
    <row r="78" spans="1:16" x14ac:dyDescent="0.2">
      <c r="A78" s="4" t="s">
        <v>141</v>
      </c>
      <c r="B78" s="28" t="s">
        <v>142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2437.5</v>
      </c>
      <c r="I78" s="2">
        <v>15162.5</v>
      </c>
      <c r="J78" s="2">
        <v>1724.97</v>
      </c>
      <c r="K78" s="2">
        <v>1315.7</v>
      </c>
      <c r="L78" s="2">
        <v>747.82999999999993</v>
      </c>
      <c r="M78" s="2">
        <v>3788.5</v>
      </c>
      <c r="N78" s="2">
        <v>11374</v>
      </c>
      <c r="O78" s="2"/>
      <c r="P78" s="2"/>
    </row>
    <row r="79" spans="1:16" x14ac:dyDescent="0.2">
      <c r="A79" s="4" t="s">
        <v>508</v>
      </c>
      <c r="B79" s="28" t="s">
        <v>509</v>
      </c>
      <c r="C79" s="13">
        <v>12673</v>
      </c>
      <c r="D79" s="2">
        <v>0</v>
      </c>
      <c r="E79" s="2">
        <v>846</v>
      </c>
      <c r="F79" s="2">
        <v>528</v>
      </c>
      <c r="G79" s="2">
        <v>0</v>
      </c>
      <c r="H79" s="2">
        <v>2437.5</v>
      </c>
      <c r="I79" s="2">
        <v>16484.5</v>
      </c>
      <c r="J79" s="2">
        <v>2094.67</v>
      </c>
      <c r="K79" s="2">
        <v>1457.35</v>
      </c>
      <c r="L79" s="2">
        <v>3220.9799999999996</v>
      </c>
      <c r="M79" s="2">
        <v>6773</v>
      </c>
      <c r="N79" s="2">
        <v>9711.5</v>
      </c>
      <c r="O79" s="2"/>
      <c r="P79" s="2"/>
    </row>
    <row r="80" spans="1:16" x14ac:dyDescent="0.2">
      <c r="A80" s="4" t="s">
        <v>143</v>
      </c>
      <c r="B80" s="28" t="s">
        <v>144</v>
      </c>
      <c r="C80" s="13">
        <v>11442</v>
      </c>
      <c r="D80" s="2">
        <v>0</v>
      </c>
      <c r="E80" s="2">
        <v>784</v>
      </c>
      <c r="F80" s="2">
        <v>499</v>
      </c>
      <c r="G80" s="2">
        <v>0</v>
      </c>
      <c r="H80" s="2">
        <v>2437.5</v>
      </c>
      <c r="I80" s="2">
        <v>15162.5</v>
      </c>
      <c r="J80" s="2">
        <v>1824.53</v>
      </c>
      <c r="K80" s="2">
        <v>1315.7</v>
      </c>
      <c r="L80" s="2">
        <v>281.27000000000044</v>
      </c>
      <c r="M80" s="2">
        <v>3421.5000000000005</v>
      </c>
      <c r="N80" s="2">
        <v>11741</v>
      </c>
      <c r="O80" s="2"/>
      <c r="P80" s="2"/>
    </row>
    <row r="81" spans="1:16" x14ac:dyDescent="0.2">
      <c r="A81" s="4" t="s">
        <v>145</v>
      </c>
      <c r="B81" s="28" t="s">
        <v>146</v>
      </c>
      <c r="C81" s="13">
        <v>11442</v>
      </c>
      <c r="D81" s="2">
        <v>200</v>
      </c>
      <c r="E81" s="2">
        <v>784</v>
      </c>
      <c r="F81" s="2">
        <v>499</v>
      </c>
      <c r="G81" s="2">
        <v>0</v>
      </c>
      <c r="H81" s="2">
        <v>2437.5</v>
      </c>
      <c r="I81" s="2">
        <v>15362.5</v>
      </c>
      <c r="J81" s="2">
        <v>1860.37</v>
      </c>
      <c r="K81" s="2">
        <v>1315.7</v>
      </c>
      <c r="L81" s="2">
        <v>281.43000000000029</v>
      </c>
      <c r="M81" s="2">
        <v>3457.5</v>
      </c>
      <c r="N81" s="2">
        <v>11905</v>
      </c>
      <c r="O81" s="2"/>
      <c r="P81" s="2"/>
    </row>
    <row r="82" spans="1:16" x14ac:dyDescent="0.2">
      <c r="A82" s="4" t="s">
        <v>147</v>
      </c>
      <c r="B82" s="28" t="s">
        <v>148</v>
      </c>
      <c r="C82" s="13">
        <v>11442</v>
      </c>
      <c r="D82" s="2">
        <v>200</v>
      </c>
      <c r="E82" s="2">
        <v>784</v>
      </c>
      <c r="F82" s="2">
        <v>499</v>
      </c>
      <c r="G82" s="2">
        <v>0</v>
      </c>
      <c r="H82" s="2">
        <v>2437.5</v>
      </c>
      <c r="I82" s="2">
        <v>15362.5</v>
      </c>
      <c r="J82" s="2">
        <v>1867.25</v>
      </c>
      <c r="K82" s="2">
        <v>1315.7</v>
      </c>
      <c r="L82" s="2">
        <v>1847.5499999999993</v>
      </c>
      <c r="M82" s="2">
        <v>5030.4999999999991</v>
      </c>
      <c r="N82" s="2">
        <v>10332</v>
      </c>
      <c r="O82" s="2"/>
      <c r="P82" s="2"/>
    </row>
    <row r="83" spans="1:16" x14ac:dyDescent="0.2">
      <c r="A83" s="4" t="s">
        <v>149</v>
      </c>
      <c r="B83" s="28" t="s">
        <v>150</v>
      </c>
      <c r="C83" s="13">
        <v>11442</v>
      </c>
      <c r="D83" s="2">
        <v>200</v>
      </c>
      <c r="E83" s="2">
        <v>784</v>
      </c>
      <c r="F83" s="2">
        <v>499</v>
      </c>
      <c r="G83" s="2">
        <v>0</v>
      </c>
      <c r="H83" s="2">
        <v>2437.5</v>
      </c>
      <c r="I83" s="2">
        <v>15362.5</v>
      </c>
      <c r="J83" s="2">
        <v>1860.37</v>
      </c>
      <c r="K83" s="2">
        <v>1315.7</v>
      </c>
      <c r="L83" s="2">
        <v>281.43000000000029</v>
      </c>
      <c r="M83" s="2">
        <v>3457.5</v>
      </c>
      <c r="N83" s="2">
        <v>11905</v>
      </c>
      <c r="O83" s="2"/>
      <c r="P83" s="2"/>
    </row>
    <row r="84" spans="1:16" x14ac:dyDescent="0.2">
      <c r="A84" s="4" t="s">
        <v>151</v>
      </c>
      <c r="B84" s="28" t="s">
        <v>152</v>
      </c>
      <c r="C84" s="13">
        <v>11442</v>
      </c>
      <c r="D84" s="2">
        <v>400</v>
      </c>
      <c r="E84" s="2">
        <v>784</v>
      </c>
      <c r="F84" s="2">
        <v>499</v>
      </c>
      <c r="G84" s="2">
        <v>0</v>
      </c>
      <c r="H84" s="2">
        <v>2437.5</v>
      </c>
      <c r="I84" s="2">
        <v>15562.5</v>
      </c>
      <c r="J84" s="2">
        <v>1903.09</v>
      </c>
      <c r="K84" s="2">
        <v>1315.7</v>
      </c>
      <c r="L84" s="2">
        <v>281.20999999999913</v>
      </c>
      <c r="M84" s="2">
        <v>3499.9999999999991</v>
      </c>
      <c r="N84" s="2">
        <v>12062.5</v>
      </c>
      <c r="O84" s="2"/>
      <c r="P84" s="2"/>
    </row>
    <row r="85" spans="1:16" s="26" customFormat="1" x14ac:dyDescent="0.2">
      <c r="A85" s="11"/>
      <c r="B85" s="29"/>
      <c r="C85" s="26" t="s">
        <v>39</v>
      </c>
      <c r="D85" s="26" t="s">
        <v>39</v>
      </c>
      <c r="E85" s="26" t="s">
        <v>39</v>
      </c>
      <c r="F85" s="26" t="s">
        <v>39</v>
      </c>
      <c r="G85" s="26" t="s">
        <v>39</v>
      </c>
      <c r="H85" s="26" t="s">
        <v>39</v>
      </c>
      <c r="I85" s="26" t="s">
        <v>39</v>
      </c>
      <c r="J85" s="26" t="s">
        <v>39</v>
      </c>
      <c r="K85" s="26" t="s">
        <v>39</v>
      </c>
      <c r="L85" s="26" t="s">
        <v>39</v>
      </c>
      <c r="M85" s="26" t="s">
        <v>39</v>
      </c>
      <c r="N85" s="26" t="s">
        <v>39</v>
      </c>
      <c r="O85" s="2"/>
      <c r="P85" s="2"/>
    </row>
    <row r="86" spans="1:16" x14ac:dyDescent="0.2">
      <c r="B86" s="28"/>
      <c r="O86" s="2"/>
      <c r="P86" s="2"/>
    </row>
    <row r="87" spans="1:16" x14ac:dyDescent="0.2">
      <c r="A87" s="10" t="s">
        <v>157</v>
      </c>
      <c r="B87" s="28"/>
      <c r="O87" s="2"/>
      <c r="P87" s="2"/>
    </row>
    <row r="88" spans="1:16" x14ac:dyDescent="0.2">
      <c r="A88" s="4" t="s">
        <v>158</v>
      </c>
      <c r="B88" s="28" t="s">
        <v>159</v>
      </c>
      <c r="C88" s="13">
        <v>14053</v>
      </c>
      <c r="D88" s="2">
        <v>0</v>
      </c>
      <c r="E88" s="2">
        <v>991</v>
      </c>
      <c r="F88" s="2">
        <v>603</v>
      </c>
      <c r="G88" s="2">
        <v>850.2</v>
      </c>
      <c r="H88" s="2">
        <f>3250+187</f>
        <v>3437</v>
      </c>
      <c r="I88" s="2">
        <v>19934.2</v>
      </c>
      <c r="J88" s="2">
        <v>2915.5</v>
      </c>
      <c r="K88" s="2">
        <v>1690.78</v>
      </c>
      <c r="L88" s="2">
        <v>0.42</v>
      </c>
      <c r="M88" s="2">
        <v>4606.7</v>
      </c>
      <c r="N88" s="2">
        <v>15327.5</v>
      </c>
      <c r="O88" s="2"/>
      <c r="P88" s="2"/>
    </row>
    <row r="89" spans="1:16" x14ac:dyDescent="0.2">
      <c r="A89" s="4" t="s">
        <v>160</v>
      </c>
      <c r="B89" s="28" t="s">
        <v>161</v>
      </c>
      <c r="C89" s="13">
        <v>12847</v>
      </c>
      <c r="D89" s="2">
        <v>0</v>
      </c>
      <c r="E89" s="2">
        <v>815</v>
      </c>
      <c r="F89" s="2">
        <v>496</v>
      </c>
      <c r="G89" s="2">
        <v>566.79999999999995</v>
      </c>
      <c r="H89" s="2">
        <v>3250</v>
      </c>
      <c r="I89" s="2">
        <v>17974.8</v>
      </c>
      <c r="J89" s="2">
        <v>2417.1999999999998</v>
      </c>
      <c r="K89" s="2">
        <v>1477.4</v>
      </c>
      <c r="L89" s="2">
        <v>8974.1999999999989</v>
      </c>
      <c r="M89" s="2">
        <v>12868.8</v>
      </c>
      <c r="N89" s="2">
        <v>5106</v>
      </c>
      <c r="O89" s="2"/>
      <c r="P89" s="2"/>
    </row>
    <row r="90" spans="1:16" x14ac:dyDescent="0.2">
      <c r="A90" s="4" t="s">
        <v>162</v>
      </c>
      <c r="B90" s="28" t="s">
        <v>163</v>
      </c>
      <c r="C90" s="13">
        <v>11557</v>
      </c>
      <c r="D90" s="2">
        <v>200</v>
      </c>
      <c r="E90" s="2">
        <v>717</v>
      </c>
      <c r="F90" s="2">
        <v>447</v>
      </c>
      <c r="G90" s="2">
        <v>708.5</v>
      </c>
      <c r="H90" s="2">
        <v>3250</v>
      </c>
      <c r="I90" s="2">
        <v>16879.5</v>
      </c>
      <c r="J90" s="2">
        <v>2183.2399999999998</v>
      </c>
      <c r="K90" s="2">
        <v>1329.04</v>
      </c>
      <c r="L90" s="2">
        <v>5163.2200000000012</v>
      </c>
      <c r="M90" s="2">
        <v>8675.5</v>
      </c>
      <c r="N90" s="2">
        <v>8204</v>
      </c>
      <c r="O90" s="2"/>
      <c r="P90" s="2"/>
    </row>
    <row r="91" spans="1:16" x14ac:dyDescent="0.2">
      <c r="A91" s="4" t="s">
        <v>534</v>
      </c>
      <c r="B91" s="28" t="s">
        <v>535</v>
      </c>
      <c r="C91" s="13">
        <v>12847</v>
      </c>
      <c r="D91" s="2">
        <v>400</v>
      </c>
      <c r="E91" s="2">
        <v>815</v>
      </c>
      <c r="F91" s="2">
        <v>496</v>
      </c>
      <c r="G91" s="2">
        <v>708.5</v>
      </c>
      <c r="H91" s="2">
        <v>3250</v>
      </c>
      <c r="I91" s="2">
        <v>18516.5</v>
      </c>
      <c r="J91" s="2">
        <v>2532.9</v>
      </c>
      <c r="K91" s="2">
        <v>1477.4</v>
      </c>
      <c r="L91" s="2">
        <v>9482.2000000000007</v>
      </c>
      <c r="M91" s="2">
        <v>13492.5</v>
      </c>
      <c r="N91" s="2">
        <v>5024</v>
      </c>
      <c r="O91" s="2"/>
      <c r="P91" s="2"/>
    </row>
    <row r="92" spans="1:16" x14ac:dyDescent="0.2">
      <c r="A92" s="4" t="s">
        <v>164</v>
      </c>
      <c r="B92" s="28" t="s">
        <v>165</v>
      </c>
      <c r="C92" s="13">
        <v>11929</v>
      </c>
      <c r="D92" s="2">
        <v>400</v>
      </c>
      <c r="E92" s="2">
        <v>737</v>
      </c>
      <c r="F92" s="2">
        <v>455</v>
      </c>
      <c r="G92" s="2">
        <v>566.79999999999995</v>
      </c>
      <c r="H92" s="2">
        <v>3250</v>
      </c>
      <c r="I92" s="2">
        <v>17337.8</v>
      </c>
      <c r="J92" s="2">
        <v>2281.12</v>
      </c>
      <c r="K92" s="2">
        <v>1371.82</v>
      </c>
      <c r="L92" s="2">
        <v>525.86000000000058</v>
      </c>
      <c r="M92" s="2">
        <v>4178.8</v>
      </c>
      <c r="N92" s="2">
        <v>13159</v>
      </c>
      <c r="O92" s="2"/>
      <c r="P92" s="2"/>
    </row>
    <row r="93" spans="1:16" x14ac:dyDescent="0.2">
      <c r="A93" s="4" t="s">
        <v>166</v>
      </c>
      <c r="B93" s="28" t="s">
        <v>167</v>
      </c>
      <c r="C93" s="13">
        <v>11929</v>
      </c>
      <c r="D93" s="2">
        <v>200</v>
      </c>
      <c r="E93" s="2">
        <v>737</v>
      </c>
      <c r="F93" s="2">
        <v>455</v>
      </c>
      <c r="G93" s="2">
        <v>566.79999999999995</v>
      </c>
      <c r="H93" s="2">
        <v>3250</v>
      </c>
      <c r="I93" s="2">
        <v>17137.8</v>
      </c>
      <c r="J93" s="2">
        <v>2238.4</v>
      </c>
      <c r="K93" s="2">
        <v>1371.82</v>
      </c>
      <c r="L93" s="2">
        <v>525.57999999999811</v>
      </c>
      <c r="M93" s="2">
        <v>4135.7999999999984</v>
      </c>
      <c r="N93" s="2">
        <v>13002</v>
      </c>
      <c r="O93" s="2"/>
      <c r="P93" s="2"/>
    </row>
    <row r="94" spans="1:16" x14ac:dyDescent="0.2">
      <c r="A94" s="4" t="s">
        <v>168</v>
      </c>
      <c r="B94" s="28" t="s">
        <v>169</v>
      </c>
      <c r="C94" s="13">
        <v>12847</v>
      </c>
      <c r="D94" s="2">
        <v>400</v>
      </c>
      <c r="E94" s="2">
        <v>815</v>
      </c>
      <c r="F94" s="2">
        <v>496</v>
      </c>
      <c r="G94" s="2">
        <v>566.79999999999995</v>
      </c>
      <c r="H94" s="2">
        <v>3250</v>
      </c>
      <c r="I94" s="2">
        <v>18374.8</v>
      </c>
      <c r="J94" s="2">
        <v>2519.79</v>
      </c>
      <c r="K94" s="2">
        <v>1482.82</v>
      </c>
      <c r="L94" s="2">
        <v>13225.689999999999</v>
      </c>
      <c r="M94" s="2">
        <v>17228.3</v>
      </c>
      <c r="N94" s="2">
        <v>1146.5</v>
      </c>
      <c r="O94" s="2"/>
      <c r="P94" s="2"/>
    </row>
    <row r="95" spans="1:16" x14ac:dyDescent="0.2">
      <c r="A95" s="4" t="s">
        <v>170</v>
      </c>
      <c r="B95" s="28" t="s">
        <v>171</v>
      </c>
      <c r="C95" s="13">
        <v>12847</v>
      </c>
      <c r="D95" s="2">
        <v>0</v>
      </c>
      <c r="E95" s="2">
        <v>815</v>
      </c>
      <c r="F95" s="2">
        <v>496</v>
      </c>
      <c r="G95" s="2">
        <v>566.79999999999995</v>
      </c>
      <c r="H95" s="2">
        <v>3250</v>
      </c>
      <c r="I95" s="2">
        <v>17974.8</v>
      </c>
      <c r="J95" s="2">
        <v>2417.1999999999998</v>
      </c>
      <c r="K95" s="2">
        <v>1477.4</v>
      </c>
      <c r="L95" s="2">
        <v>534.69999999999891</v>
      </c>
      <c r="M95" s="2">
        <v>4429.2999999999993</v>
      </c>
      <c r="N95" s="2">
        <v>13545.5</v>
      </c>
      <c r="O95" s="2"/>
      <c r="P95" s="2"/>
    </row>
    <row r="96" spans="1:16" x14ac:dyDescent="0.2">
      <c r="A96" s="4" t="s">
        <v>172</v>
      </c>
      <c r="B96" s="28" t="s">
        <v>173</v>
      </c>
      <c r="C96" s="13">
        <v>12847</v>
      </c>
      <c r="D96" s="2">
        <v>400</v>
      </c>
      <c r="E96" s="2">
        <v>815</v>
      </c>
      <c r="F96" s="2">
        <v>496</v>
      </c>
      <c r="G96" s="2">
        <v>566.79999999999995</v>
      </c>
      <c r="H96" s="2">
        <v>4427.63</v>
      </c>
      <c r="I96" s="2">
        <v>19552.43</v>
      </c>
      <c r="J96" s="2">
        <v>2663.94</v>
      </c>
      <c r="K96" s="2">
        <v>1477.4</v>
      </c>
      <c r="L96" s="2">
        <v>4084.09</v>
      </c>
      <c r="M96" s="2">
        <v>8225.43</v>
      </c>
      <c r="N96" s="2">
        <v>11327</v>
      </c>
      <c r="O96" s="2"/>
      <c r="P96" s="2"/>
    </row>
    <row r="97" spans="1:16" x14ac:dyDescent="0.2">
      <c r="A97" s="4" t="s">
        <v>174</v>
      </c>
      <c r="B97" s="28" t="s">
        <v>175</v>
      </c>
      <c r="C97" s="13">
        <v>12847</v>
      </c>
      <c r="D97" s="2">
        <v>400</v>
      </c>
      <c r="E97" s="2">
        <v>815</v>
      </c>
      <c r="F97" s="2">
        <v>496</v>
      </c>
      <c r="G97" s="2">
        <v>566.79999999999995</v>
      </c>
      <c r="H97" s="2">
        <v>3250</v>
      </c>
      <c r="I97" s="2">
        <v>18374.8</v>
      </c>
      <c r="J97" s="2">
        <v>2502.64</v>
      </c>
      <c r="K97" s="2">
        <v>1477.4</v>
      </c>
      <c r="L97" s="2">
        <v>6670.2599999999984</v>
      </c>
      <c r="M97" s="2">
        <v>10650.3</v>
      </c>
      <c r="N97" s="2">
        <v>7724.5</v>
      </c>
      <c r="O97" s="2"/>
      <c r="P97" s="2"/>
    </row>
    <row r="98" spans="1:16" x14ac:dyDescent="0.2">
      <c r="A98" s="4" t="s">
        <v>176</v>
      </c>
      <c r="B98" s="28" t="s">
        <v>177</v>
      </c>
      <c r="C98" s="13">
        <v>11929</v>
      </c>
      <c r="D98" s="2">
        <v>0</v>
      </c>
      <c r="E98" s="2">
        <v>737</v>
      </c>
      <c r="F98" s="2">
        <v>276.20999999999998</v>
      </c>
      <c r="G98" s="2">
        <v>566.79999999999995</v>
      </c>
      <c r="H98" s="2">
        <v>3250</v>
      </c>
      <c r="I98" s="2">
        <v>16759.009999999998</v>
      </c>
      <c r="J98" s="2">
        <v>1083.1600000000001</v>
      </c>
      <c r="K98" s="2">
        <v>1371.83</v>
      </c>
      <c r="L98" s="2">
        <v>525.51999999999862</v>
      </c>
      <c r="M98" s="2">
        <v>2980.5099999999984</v>
      </c>
      <c r="N98" s="2">
        <v>13778.5</v>
      </c>
      <c r="O98" s="2"/>
      <c r="P98" s="2"/>
    </row>
    <row r="99" spans="1:16" x14ac:dyDescent="0.2">
      <c r="A99" s="4" t="s">
        <v>178</v>
      </c>
      <c r="B99" s="28" t="s">
        <v>179</v>
      </c>
      <c r="C99" s="13">
        <v>12847</v>
      </c>
      <c r="D99" s="2">
        <v>200</v>
      </c>
      <c r="E99" s="2">
        <v>815</v>
      </c>
      <c r="F99" s="2">
        <v>496</v>
      </c>
      <c r="G99" s="2">
        <v>566.79999999999995</v>
      </c>
      <c r="H99" s="2">
        <v>3250</v>
      </c>
      <c r="I99" s="2">
        <v>18174.8</v>
      </c>
      <c r="J99" s="2">
        <v>2459.92</v>
      </c>
      <c r="K99" s="2">
        <v>1477.4</v>
      </c>
      <c r="L99" s="2">
        <v>655.47999999999956</v>
      </c>
      <c r="M99" s="2">
        <v>4592.7999999999993</v>
      </c>
      <c r="N99" s="2">
        <v>13582</v>
      </c>
      <c r="O99" s="2"/>
      <c r="P99" s="2"/>
    </row>
    <row r="100" spans="1:16" x14ac:dyDescent="0.2">
      <c r="A100" s="4" t="s">
        <v>180</v>
      </c>
      <c r="B100" s="28" t="s">
        <v>181</v>
      </c>
      <c r="C100" s="13">
        <v>12847</v>
      </c>
      <c r="D100" s="2">
        <v>0</v>
      </c>
      <c r="E100" s="2">
        <v>815</v>
      </c>
      <c r="F100" s="2">
        <v>496</v>
      </c>
      <c r="G100" s="2">
        <v>283.39999999999998</v>
      </c>
      <c r="H100" s="2">
        <v>3250</v>
      </c>
      <c r="I100" s="2">
        <v>17691.400000000001</v>
      </c>
      <c r="J100" s="2">
        <v>2356.66</v>
      </c>
      <c r="K100" s="2">
        <v>1477.4</v>
      </c>
      <c r="L100" s="2">
        <v>5436.840000000002</v>
      </c>
      <c r="M100" s="2">
        <v>9270.9000000000015</v>
      </c>
      <c r="N100" s="2">
        <v>8420.5</v>
      </c>
      <c r="O100" s="2"/>
      <c r="P100" s="2"/>
    </row>
    <row r="101" spans="1:16" x14ac:dyDescent="0.2">
      <c r="A101" s="4" t="s">
        <v>182</v>
      </c>
      <c r="B101" s="28" t="s">
        <v>183</v>
      </c>
      <c r="C101" s="13">
        <v>11929</v>
      </c>
      <c r="D101" s="2">
        <v>200</v>
      </c>
      <c r="E101" s="2">
        <v>737</v>
      </c>
      <c r="F101" s="2">
        <v>455</v>
      </c>
      <c r="G101" s="2">
        <v>283.39999999999998</v>
      </c>
      <c r="H101" s="2">
        <v>3250</v>
      </c>
      <c r="I101" s="2">
        <v>16854.400000000001</v>
      </c>
      <c r="J101" s="2">
        <v>2328.56</v>
      </c>
      <c r="K101" s="2">
        <v>1371.82</v>
      </c>
      <c r="L101" s="2">
        <v>4557.5200000000004</v>
      </c>
      <c r="M101" s="2">
        <v>8257.9000000000015</v>
      </c>
      <c r="N101" s="2">
        <v>8596.5</v>
      </c>
      <c r="O101" s="2"/>
      <c r="P101" s="2"/>
    </row>
    <row r="102" spans="1:16" x14ac:dyDescent="0.2">
      <c r="A102" s="4" t="s">
        <v>184</v>
      </c>
      <c r="B102" s="28" t="s">
        <v>185</v>
      </c>
      <c r="C102" s="13">
        <v>11557</v>
      </c>
      <c r="D102" s="2">
        <v>0</v>
      </c>
      <c r="E102" s="2">
        <v>717</v>
      </c>
      <c r="F102" s="2">
        <v>447</v>
      </c>
      <c r="G102" s="2">
        <v>283.39999999999998</v>
      </c>
      <c r="H102" s="2">
        <v>3250</v>
      </c>
      <c r="I102" s="2">
        <v>16254.4</v>
      </c>
      <c r="J102" s="2">
        <v>2132</v>
      </c>
      <c r="K102" s="2">
        <v>1329.04</v>
      </c>
      <c r="L102" s="2">
        <v>3021.3600000000006</v>
      </c>
      <c r="M102" s="2">
        <v>6482.4000000000005</v>
      </c>
      <c r="N102" s="2">
        <v>9772</v>
      </c>
      <c r="O102" s="2"/>
      <c r="P102" s="2"/>
    </row>
    <row r="103" spans="1:16" x14ac:dyDescent="0.2">
      <c r="A103" s="4" t="s">
        <v>186</v>
      </c>
      <c r="B103" s="28" t="s">
        <v>187</v>
      </c>
      <c r="C103" s="13">
        <v>12319</v>
      </c>
      <c r="D103" s="2">
        <v>200</v>
      </c>
      <c r="E103" s="2">
        <v>788</v>
      </c>
      <c r="F103" s="2">
        <v>468</v>
      </c>
      <c r="G103" s="2">
        <v>0</v>
      </c>
      <c r="H103" s="2">
        <v>3250</v>
      </c>
      <c r="I103" s="2">
        <v>17025</v>
      </c>
      <c r="J103" s="2">
        <v>2134.38</v>
      </c>
      <c r="K103" s="2">
        <v>1416.68</v>
      </c>
      <c r="L103" s="2">
        <v>7696.4399999999987</v>
      </c>
      <c r="M103" s="2">
        <v>11247.5</v>
      </c>
      <c r="N103" s="2">
        <v>5777.5</v>
      </c>
      <c r="O103" s="2"/>
      <c r="P103" s="2"/>
    </row>
    <row r="104" spans="1:16" x14ac:dyDescent="0.2">
      <c r="A104" s="4" t="s">
        <v>188</v>
      </c>
      <c r="B104" s="28" t="s">
        <v>189</v>
      </c>
      <c r="C104" s="13">
        <v>12847</v>
      </c>
      <c r="D104" s="2">
        <v>0</v>
      </c>
      <c r="E104" s="2">
        <v>815</v>
      </c>
      <c r="F104" s="2">
        <v>132.26</v>
      </c>
      <c r="G104" s="2">
        <v>0</v>
      </c>
      <c r="H104" s="2">
        <v>3250</v>
      </c>
      <c r="I104" s="2">
        <v>17044.260000000002</v>
      </c>
      <c r="J104" s="2">
        <v>1083.8499999999999</v>
      </c>
      <c r="K104" s="2">
        <v>1477.4</v>
      </c>
      <c r="L104" s="2">
        <v>6205.510000000002</v>
      </c>
      <c r="M104" s="2">
        <v>8766.760000000002</v>
      </c>
      <c r="N104" s="2">
        <v>8277.5</v>
      </c>
      <c r="O104" s="2"/>
      <c r="P104" s="2"/>
    </row>
    <row r="105" spans="1:16" x14ac:dyDescent="0.2">
      <c r="A105" s="4" t="s">
        <v>190</v>
      </c>
      <c r="B105" s="28" t="s">
        <v>191</v>
      </c>
      <c r="C105" s="13">
        <v>12319</v>
      </c>
      <c r="D105" s="2">
        <v>200</v>
      </c>
      <c r="E105" s="2">
        <v>788</v>
      </c>
      <c r="F105" s="2">
        <v>468</v>
      </c>
      <c r="G105" s="2">
        <v>0</v>
      </c>
      <c r="H105" s="2">
        <v>3250</v>
      </c>
      <c r="I105" s="2">
        <v>17025</v>
      </c>
      <c r="J105" s="2">
        <v>2214.3200000000002</v>
      </c>
      <c r="K105" s="2">
        <v>1416.68</v>
      </c>
      <c r="L105" s="2">
        <v>529.5</v>
      </c>
      <c r="M105" s="2">
        <v>4160.5</v>
      </c>
      <c r="N105" s="2">
        <v>12864.5</v>
      </c>
      <c r="O105" s="2"/>
      <c r="P105" s="2"/>
    </row>
    <row r="106" spans="1:16" x14ac:dyDescent="0.2">
      <c r="A106" s="4" t="s">
        <v>192</v>
      </c>
      <c r="B106" s="28" t="s">
        <v>193</v>
      </c>
      <c r="C106" s="13">
        <v>12847</v>
      </c>
      <c r="D106" s="2">
        <v>400</v>
      </c>
      <c r="E106" s="2">
        <v>788</v>
      </c>
      <c r="F106" s="2">
        <v>468</v>
      </c>
      <c r="G106" s="2">
        <v>0</v>
      </c>
      <c r="H106" s="2">
        <v>6140.55</v>
      </c>
      <c r="I106" s="2">
        <v>20643.55</v>
      </c>
      <c r="J106" s="2">
        <v>2806.77</v>
      </c>
      <c r="K106" s="2">
        <v>1477.4</v>
      </c>
      <c r="L106" s="2">
        <v>2428.3799999999992</v>
      </c>
      <c r="M106" s="2">
        <v>6712.5499999999993</v>
      </c>
      <c r="N106" s="2">
        <v>13931</v>
      </c>
      <c r="O106" s="2"/>
      <c r="P106" s="2"/>
    </row>
    <row r="107" spans="1:16" x14ac:dyDescent="0.2">
      <c r="A107" s="4" t="s">
        <v>194</v>
      </c>
      <c r="B107" s="28" t="s">
        <v>195</v>
      </c>
      <c r="C107" s="13">
        <v>11929</v>
      </c>
      <c r="D107" s="2">
        <v>200</v>
      </c>
      <c r="E107" s="2">
        <v>737</v>
      </c>
      <c r="F107" s="2">
        <v>455</v>
      </c>
      <c r="G107" s="2">
        <v>0</v>
      </c>
      <c r="H107" s="2">
        <v>3250</v>
      </c>
      <c r="I107" s="2">
        <v>16571</v>
      </c>
      <c r="J107" s="2">
        <v>2118.79</v>
      </c>
      <c r="K107" s="2">
        <v>1371.82</v>
      </c>
      <c r="L107" s="2">
        <v>525.88999999999942</v>
      </c>
      <c r="M107" s="2">
        <v>4016.4999999999991</v>
      </c>
      <c r="N107" s="2">
        <v>12554.5</v>
      </c>
      <c r="O107" s="2"/>
      <c r="P107" s="2"/>
    </row>
    <row r="108" spans="1:16" x14ac:dyDescent="0.2">
      <c r="A108" s="4" t="s">
        <v>196</v>
      </c>
      <c r="B108" s="28" t="s">
        <v>197</v>
      </c>
      <c r="C108" s="13">
        <v>12319</v>
      </c>
      <c r="D108" s="2">
        <v>200</v>
      </c>
      <c r="E108" s="2">
        <v>788</v>
      </c>
      <c r="F108" s="2">
        <v>468</v>
      </c>
      <c r="G108" s="2">
        <v>0</v>
      </c>
      <c r="H108" s="2">
        <v>3250</v>
      </c>
      <c r="I108" s="2">
        <v>17025</v>
      </c>
      <c r="J108" s="2">
        <v>2214.3200000000002</v>
      </c>
      <c r="K108" s="2">
        <v>1416.68</v>
      </c>
      <c r="L108" s="2">
        <v>373.5</v>
      </c>
      <c r="M108" s="2">
        <v>4004.5</v>
      </c>
      <c r="N108" s="2">
        <v>13020.5</v>
      </c>
      <c r="O108" s="2"/>
      <c r="P108" s="2"/>
    </row>
    <row r="109" spans="1:16" x14ac:dyDescent="0.2">
      <c r="A109" s="4" t="s">
        <v>198</v>
      </c>
      <c r="B109" s="28" t="s">
        <v>199</v>
      </c>
      <c r="C109" s="13">
        <v>11929</v>
      </c>
      <c r="D109" s="2">
        <v>200</v>
      </c>
      <c r="E109" s="2">
        <v>638.55999999999995</v>
      </c>
      <c r="F109" s="2">
        <v>394.16</v>
      </c>
      <c r="G109" s="2">
        <v>0</v>
      </c>
      <c r="H109" s="2">
        <v>3681.26</v>
      </c>
      <c r="I109" s="2">
        <v>16842.98</v>
      </c>
      <c r="J109" s="2">
        <v>2090.5</v>
      </c>
      <c r="K109" s="2">
        <v>1371.82</v>
      </c>
      <c r="L109" s="2">
        <v>332.15999999999985</v>
      </c>
      <c r="M109" s="2">
        <v>3794.4799999999996</v>
      </c>
      <c r="N109" s="2">
        <v>13048.5</v>
      </c>
      <c r="O109" s="2"/>
      <c r="P109" s="2"/>
    </row>
    <row r="110" spans="1:16" x14ac:dyDescent="0.2">
      <c r="A110" s="4" t="s">
        <v>200</v>
      </c>
      <c r="B110" s="28" t="s">
        <v>201</v>
      </c>
      <c r="C110" s="2">
        <v>12319</v>
      </c>
      <c r="D110" s="2">
        <v>0</v>
      </c>
      <c r="E110" s="2">
        <v>368.5</v>
      </c>
      <c r="F110" s="2">
        <v>337.5</v>
      </c>
      <c r="G110" s="2">
        <v>0</v>
      </c>
      <c r="H110" s="2">
        <v>0</v>
      </c>
      <c r="I110" s="2">
        <v>13025</v>
      </c>
      <c r="J110" s="2">
        <v>736.17</v>
      </c>
      <c r="K110" s="2">
        <v>698</v>
      </c>
      <c r="L110" s="2">
        <v>6249.33</v>
      </c>
      <c r="M110" s="2">
        <v>7683.5</v>
      </c>
      <c r="N110" s="2">
        <v>5341.5</v>
      </c>
      <c r="O110" s="2"/>
      <c r="P110" s="2"/>
    </row>
    <row r="111" spans="1:16" s="26" customFormat="1" x14ac:dyDescent="0.2">
      <c r="A111" s="11"/>
      <c r="B111" s="29"/>
      <c r="C111" s="26" t="s">
        <v>39</v>
      </c>
      <c r="D111" s="26" t="s">
        <v>39</v>
      </c>
      <c r="E111" s="26" t="s">
        <v>39</v>
      </c>
      <c r="F111" s="26" t="s">
        <v>39</v>
      </c>
      <c r="G111" s="26" t="s">
        <v>39</v>
      </c>
      <c r="H111" s="26" t="s">
        <v>39</v>
      </c>
      <c r="I111" s="26" t="s">
        <v>39</v>
      </c>
      <c r="J111" s="26" t="s">
        <v>39</v>
      </c>
      <c r="K111" s="26" t="s">
        <v>39</v>
      </c>
      <c r="L111" s="26" t="s">
        <v>39</v>
      </c>
      <c r="M111" s="26" t="s">
        <v>39</v>
      </c>
      <c r="N111" s="26" t="s">
        <v>39</v>
      </c>
      <c r="O111" s="2"/>
      <c r="P111" s="2"/>
    </row>
    <row r="112" spans="1:16" x14ac:dyDescent="0.2">
      <c r="B112" s="28"/>
      <c r="O112" s="2"/>
      <c r="P112" s="2"/>
    </row>
    <row r="113" spans="1:16" x14ac:dyDescent="0.2">
      <c r="A113" s="10" t="s">
        <v>206</v>
      </c>
      <c r="B113" s="28"/>
      <c r="O113" s="2"/>
      <c r="P113" s="2"/>
    </row>
    <row r="114" spans="1:16" x14ac:dyDescent="0.2">
      <c r="A114" s="4" t="s">
        <v>207</v>
      </c>
      <c r="B114" s="28" t="s">
        <v>208</v>
      </c>
      <c r="C114" s="13">
        <v>12688</v>
      </c>
      <c r="D114" s="2">
        <v>600</v>
      </c>
      <c r="E114" s="2">
        <v>802</v>
      </c>
      <c r="F114" s="2">
        <v>482</v>
      </c>
      <c r="G114" s="2">
        <v>850.2</v>
      </c>
      <c r="H114" s="2">
        <v>3250</v>
      </c>
      <c r="I114" s="2">
        <v>18672.2</v>
      </c>
      <c r="J114" s="2">
        <v>2818.77</v>
      </c>
      <c r="K114" s="2">
        <v>1459.1</v>
      </c>
      <c r="L114" s="2">
        <v>4860.3300000000017</v>
      </c>
      <c r="M114" s="2">
        <v>9138.2000000000007</v>
      </c>
      <c r="N114" s="2">
        <v>9534</v>
      </c>
      <c r="O114" s="2"/>
      <c r="P114" s="2"/>
    </row>
    <row r="115" spans="1:16" x14ac:dyDescent="0.2">
      <c r="A115" s="4" t="s">
        <v>209</v>
      </c>
      <c r="B115" s="28" t="s">
        <v>210</v>
      </c>
      <c r="C115" s="13">
        <v>11929</v>
      </c>
      <c r="D115" s="2">
        <v>200</v>
      </c>
      <c r="E115" s="2">
        <v>737</v>
      </c>
      <c r="F115" s="2">
        <v>455</v>
      </c>
      <c r="G115" s="2">
        <v>850.2</v>
      </c>
      <c r="H115" s="2">
        <v>3250</v>
      </c>
      <c r="I115" s="2">
        <v>17421.2</v>
      </c>
      <c r="J115" s="2">
        <v>2298.94</v>
      </c>
      <c r="K115" s="2">
        <v>1371.82</v>
      </c>
      <c r="L115" s="2">
        <v>6165.4400000000005</v>
      </c>
      <c r="M115" s="2">
        <v>9836.2000000000007</v>
      </c>
      <c r="N115" s="2">
        <v>7585</v>
      </c>
      <c r="O115" s="2"/>
      <c r="P115" s="2"/>
    </row>
    <row r="116" spans="1:16" x14ac:dyDescent="0.2">
      <c r="A116" s="4" t="s">
        <v>211</v>
      </c>
      <c r="B116" s="28" t="s">
        <v>212</v>
      </c>
      <c r="C116" s="13">
        <v>11929</v>
      </c>
      <c r="D116" s="2">
        <v>200</v>
      </c>
      <c r="E116" s="2">
        <v>737</v>
      </c>
      <c r="F116" s="2">
        <v>455</v>
      </c>
      <c r="G116" s="2">
        <v>850.2</v>
      </c>
      <c r="H116" s="2">
        <v>3250</v>
      </c>
      <c r="I116" s="2">
        <v>17421.2</v>
      </c>
      <c r="J116" s="2">
        <v>2298.94</v>
      </c>
      <c r="K116" s="2">
        <v>1371.82</v>
      </c>
      <c r="L116" s="2">
        <v>525.44000000000051</v>
      </c>
      <c r="M116" s="2">
        <v>4196.2000000000007</v>
      </c>
      <c r="N116" s="2">
        <v>13225</v>
      </c>
      <c r="O116" s="2"/>
      <c r="P116" s="2"/>
    </row>
    <row r="117" spans="1:16" x14ac:dyDescent="0.2">
      <c r="A117" s="4" t="s">
        <v>213</v>
      </c>
      <c r="B117" s="28" t="s">
        <v>214</v>
      </c>
      <c r="C117" s="13">
        <v>11929</v>
      </c>
      <c r="D117" s="2">
        <v>200</v>
      </c>
      <c r="E117" s="2">
        <v>737</v>
      </c>
      <c r="F117" s="2">
        <v>455</v>
      </c>
      <c r="G117" s="2">
        <v>850.2</v>
      </c>
      <c r="H117" s="2">
        <v>3250</v>
      </c>
      <c r="I117" s="2">
        <v>17421.2</v>
      </c>
      <c r="J117" s="2">
        <v>2298.94</v>
      </c>
      <c r="K117" s="2">
        <v>1371.82</v>
      </c>
      <c r="L117" s="2">
        <v>7767.4400000000005</v>
      </c>
      <c r="M117" s="2">
        <v>11438.2</v>
      </c>
      <c r="N117" s="2">
        <v>5983</v>
      </c>
      <c r="O117" s="2"/>
      <c r="P117" s="2"/>
    </row>
    <row r="118" spans="1:16" x14ac:dyDescent="0.2">
      <c r="A118" s="4" t="s">
        <v>215</v>
      </c>
      <c r="B118" s="28" t="s">
        <v>216</v>
      </c>
      <c r="C118" s="13">
        <v>11929</v>
      </c>
      <c r="D118" s="2">
        <v>200</v>
      </c>
      <c r="E118" s="2">
        <v>737</v>
      </c>
      <c r="F118" s="2">
        <v>455</v>
      </c>
      <c r="G118" s="2">
        <v>708.5</v>
      </c>
      <c r="H118" s="2">
        <v>3250</v>
      </c>
      <c r="I118" s="2">
        <v>17279.5</v>
      </c>
      <c r="J118" s="2">
        <v>2268.6799999999998</v>
      </c>
      <c r="K118" s="2">
        <v>1371.82</v>
      </c>
      <c r="L118" s="2">
        <v>4845</v>
      </c>
      <c r="M118" s="2">
        <v>8485.5</v>
      </c>
      <c r="N118" s="2">
        <v>8794</v>
      </c>
      <c r="O118" s="2"/>
      <c r="P118" s="2"/>
    </row>
    <row r="119" spans="1:16" x14ac:dyDescent="0.2">
      <c r="A119" s="4" t="s">
        <v>217</v>
      </c>
      <c r="B119" s="28" t="s">
        <v>218</v>
      </c>
      <c r="C119" s="13">
        <v>11929</v>
      </c>
      <c r="D119" s="2">
        <v>0</v>
      </c>
      <c r="E119" s="2">
        <v>737</v>
      </c>
      <c r="F119" s="2">
        <v>455</v>
      </c>
      <c r="G119" s="2">
        <v>708.5</v>
      </c>
      <c r="H119" s="2">
        <v>3250</v>
      </c>
      <c r="I119" s="2">
        <v>17079.5</v>
      </c>
      <c r="J119" s="2">
        <v>2225.96</v>
      </c>
      <c r="K119" s="2">
        <v>1371.82</v>
      </c>
      <c r="L119" s="2">
        <v>9380.2200000000012</v>
      </c>
      <c r="M119" s="2">
        <v>12978</v>
      </c>
      <c r="N119" s="2">
        <v>4101.5</v>
      </c>
      <c r="O119" s="2"/>
      <c r="P119" s="2"/>
    </row>
    <row r="120" spans="1:16" x14ac:dyDescent="0.2">
      <c r="A120" s="4" t="s">
        <v>219</v>
      </c>
      <c r="B120" s="28" t="s">
        <v>220</v>
      </c>
      <c r="C120" s="13">
        <v>12688</v>
      </c>
      <c r="D120" s="2">
        <v>400</v>
      </c>
      <c r="E120" s="2">
        <v>802</v>
      </c>
      <c r="F120" s="2">
        <v>482</v>
      </c>
      <c r="G120" s="2">
        <v>850.2</v>
      </c>
      <c r="H120" s="2">
        <v>3250</v>
      </c>
      <c r="I120" s="2">
        <v>18472.2</v>
      </c>
      <c r="J120" s="2">
        <v>2776.05</v>
      </c>
      <c r="K120" s="2">
        <v>1459.1</v>
      </c>
      <c r="L120" s="2">
        <v>4789.5500000000011</v>
      </c>
      <c r="M120" s="2">
        <v>9024.7000000000007</v>
      </c>
      <c r="N120" s="2">
        <v>9447.5</v>
      </c>
      <c r="O120" s="2"/>
      <c r="P120" s="2"/>
    </row>
    <row r="121" spans="1:16" x14ac:dyDescent="0.2">
      <c r="A121" s="4" t="s">
        <v>221</v>
      </c>
      <c r="B121" s="28" t="s">
        <v>222</v>
      </c>
      <c r="C121" s="13">
        <v>11929</v>
      </c>
      <c r="D121" s="2">
        <v>0</v>
      </c>
      <c r="E121" s="2">
        <v>737</v>
      </c>
      <c r="F121" s="2">
        <v>455</v>
      </c>
      <c r="G121" s="2">
        <v>708.5</v>
      </c>
      <c r="H121" s="2">
        <v>3250</v>
      </c>
      <c r="I121" s="2">
        <v>17079.5</v>
      </c>
      <c r="J121" s="2">
        <v>2223.13</v>
      </c>
      <c r="K121" s="2">
        <v>1371.83</v>
      </c>
      <c r="L121" s="2">
        <v>6154.5400000000009</v>
      </c>
      <c r="M121" s="2">
        <v>9749.5</v>
      </c>
      <c r="N121" s="2">
        <v>7330</v>
      </c>
      <c r="O121" s="2"/>
      <c r="P121" s="2"/>
    </row>
    <row r="122" spans="1:16" x14ac:dyDescent="0.2">
      <c r="A122" s="4" t="s">
        <v>223</v>
      </c>
      <c r="B122" s="28" t="s">
        <v>224</v>
      </c>
      <c r="C122" s="13">
        <v>11929</v>
      </c>
      <c r="D122" s="2">
        <v>0</v>
      </c>
      <c r="E122" s="2">
        <v>737</v>
      </c>
      <c r="F122" s="2">
        <v>455</v>
      </c>
      <c r="G122" s="2">
        <v>566.79999999999995</v>
      </c>
      <c r="H122" s="2">
        <v>3250</v>
      </c>
      <c r="I122" s="2">
        <v>16937.8</v>
      </c>
      <c r="J122" s="2">
        <v>2195.6799999999998</v>
      </c>
      <c r="K122" s="2">
        <v>1371.82</v>
      </c>
      <c r="L122" s="2">
        <v>6526.2999999999993</v>
      </c>
      <c r="M122" s="2">
        <v>10093.799999999999</v>
      </c>
      <c r="N122" s="2">
        <v>6844</v>
      </c>
      <c r="O122" s="2"/>
      <c r="P122" s="2"/>
    </row>
    <row r="123" spans="1:16" x14ac:dyDescent="0.2">
      <c r="A123" s="4" t="s">
        <v>225</v>
      </c>
      <c r="B123" s="28" t="s">
        <v>226</v>
      </c>
      <c r="C123" s="13">
        <v>11929</v>
      </c>
      <c r="D123" s="2">
        <v>200</v>
      </c>
      <c r="E123" s="2">
        <v>737</v>
      </c>
      <c r="F123" s="2">
        <v>455</v>
      </c>
      <c r="G123" s="2">
        <v>566.79999999999995</v>
      </c>
      <c r="H123" s="2">
        <v>3250</v>
      </c>
      <c r="I123" s="2">
        <v>17137.8</v>
      </c>
      <c r="J123" s="2">
        <v>2238.4</v>
      </c>
      <c r="K123" s="2">
        <v>1371.82</v>
      </c>
      <c r="L123" s="2">
        <v>525.57999999999811</v>
      </c>
      <c r="M123" s="2">
        <v>4135.7999999999984</v>
      </c>
      <c r="N123" s="2">
        <v>13002</v>
      </c>
      <c r="O123" s="2"/>
      <c r="P123" s="2"/>
    </row>
    <row r="124" spans="1:16" x14ac:dyDescent="0.2">
      <c r="A124" s="4" t="s">
        <v>227</v>
      </c>
      <c r="B124" s="28" t="s">
        <v>228</v>
      </c>
      <c r="C124" s="13">
        <v>11929</v>
      </c>
      <c r="D124" s="2">
        <v>200</v>
      </c>
      <c r="E124" s="2">
        <v>737</v>
      </c>
      <c r="F124" s="2">
        <v>455</v>
      </c>
      <c r="G124" s="2">
        <v>425.1</v>
      </c>
      <c r="H124" s="2">
        <v>3250</v>
      </c>
      <c r="I124" s="2">
        <v>16996.099999999999</v>
      </c>
      <c r="J124" s="2">
        <v>2208.14</v>
      </c>
      <c r="K124" s="2">
        <v>1371.82</v>
      </c>
      <c r="L124" s="2">
        <v>4721.6399999999994</v>
      </c>
      <c r="M124" s="2">
        <v>8301.5999999999985</v>
      </c>
      <c r="N124" s="2">
        <v>8694.5</v>
      </c>
      <c r="O124" s="2"/>
      <c r="P124" s="2"/>
    </row>
    <row r="125" spans="1:16" x14ac:dyDescent="0.2">
      <c r="A125" s="4" t="s">
        <v>229</v>
      </c>
      <c r="B125" s="28" t="s">
        <v>230</v>
      </c>
      <c r="C125" s="13">
        <v>12688</v>
      </c>
      <c r="D125" s="2">
        <v>0</v>
      </c>
      <c r="E125" s="2">
        <v>802</v>
      </c>
      <c r="F125" s="2">
        <v>482</v>
      </c>
      <c r="G125" s="2">
        <v>425.1</v>
      </c>
      <c r="H125" s="2">
        <v>3250</v>
      </c>
      <c r="I125" s="2">
        <v>17647.099999999999</v>
      </c>
      <c r="J125" s="2">
        <v>2347.1999999999998</v>
      </c>
      <c r="K125" s="2">
        <v>1459.1</v>
      </c>
      <c r="L125" s="2">
        <v>6450.2999999999993</v>
      </c>
      <c r="M125" s="2">
        <v>10256.599999999999</v>
      </c>
      <c r="N125" s="2">
        <v>7390.5</v>
      </c>
      <c r="O125" s="2"/>
      <c r="P125" s="2"/>
    </row>
    <row r="126" spans="1:16" x14ac:dyDescent="0.2">
      <c r="A126" s="4" t="s">
        <v>231</v>
      </c>
      <c r="B126" s="28" t="s">
        <v>232</v>
      </c>
      <c r="C126" s="13">
        <v>12688</v>
      </c>
      <c r="D126" s="2">
        <v>0</v>
      </c>
      <c r="E126" s="2">
        <v>802</v>
      </c>
      <c r="F126" s="2">
        <v>482</v>
      </c>
      <c r="G126" s="2">
        <v>283.39999999999998</v>
      </c>
      <c r="H126" s="2">
        <v>3250</v>
      </c>
      <c r="I126" s="2">
        <v>17505.400000000001</v>
      </c>
      <c r="J126" s="2">
        <v>2316.92</v>
      </c>
      <c r="K126" s="2">
        <v>1459.1</v>
      </c>
      <c r="L126" s="2">
        <v>5693.380000000001</v>
      </c>
      <c r="M126" s="2">
        <v>9469.4000000000015</v>
      </c>
      <c r="N126" s="2">
        <v>8036</v>
      </c>
      <c r="O126" s="2"/>
      <c r="P126" s="2"/>
    </row>
    <row r="127" spans="1:16" x14ac:dyDescent="0.2">
      <c r="A127" s="4" t="s">
        <v>233</v>
      </c>
      <c r="B127" s="28" t="s">
        <v>234</v>
      </c>
      <c r="C127" s="13">
        <v>11929</v>
      </c>
      <c r="D127" s="2">
        <v>0</v>
      </c>
      <c r="E127" s="2">
        <v>737</v>
      </c>
      <c r="F127" s="2">
        <v>455</v>
      </c>
      <c r="G127" s="2">
        <v>283.39999999999998</v>
      </c>
      <c r="H127" s="2">
        <v>3250</v>
      </c>
      <c r="I127" s="2">
        <v>16654.400000000001</v>
      </c>
      <c r="J127" s="2">
        <v>2125.9499999999998</v>
      </c>
      <c r="K127" s="2">
        <v>1371.84</v>
      </c>
      <c r="L127" s="2">
        <v>6637.6100000000006</v>
      </c>
      <c r="M127" s="2">
        <v>10135.400000000001</v>
      </c>
      <c r="N127" s="2">
        <v>6519</v>
      </c>
      <c r="O127" s="2"/>
      <c r="P127" s="2"/>
    </row>
    <row r="128" spans="1:16" x14ac:dyDescent="0.2">
      <c r="A128" s="4" t="s">
        <v>526</v>
      </c>
      <c r="B128" s="28" t="s">
        <v>527</v>
      </c>
      <c r="C128" s="13">
        <v>11929</v>
      </c>
      <c r="D128" s="2">
        <v>200</v>
      </c>
      <c r="E128" s="2">
        <v>737</v>
      </c>
      <c r="F128" s="2">
        <v>455</v>
      </c>
      <c r="G128" s="2">
        <v>283.39999999999998</v>
      </c>
      <c r="H128" s="2">
        <v>3250</v>
      </c>
      <c r="I128" s="2">
        <v>16854.400000000001</v>
      </c>
      <c r="J128" s="2">
        <v>2103.1999999999998</v>
      </c>
      <c r="K128" s="2">
        <v>1371.83</v>
      </c>
      <c r="L128" s="2">
        <v>5757.3700000000026</v>
      </c>
      <c r="M128" s="2">
        <v>9232.4000000000015</v>
      </c>
      <c r="N128" s="2">
        <v>7622</v>
      </c>
      <c r="O128" s="2"/>
      <c r="P128" s="2"/>
    </row>
    <row r="129" spans="1:16" x14ac:dyDescent="0.2">
      <c r="A129" s="4" t="s">
        <v>235</v>
      </c>
      <c r="B129" s="28" t="s">
        <v>236</v>
      </c>
      <c r="C129" s="13">
        <v>11929</v>
      </c>
      <c r="D129" s="2">
        <v>400</v>
      </c>
      <c r="E129" s="2">
        <v>737</v>
      </c>
      <c r="F129" s="2">
        <v>455</v>
      </c>
      <c r="G129" s="2">
        <v>0</v>
      </c>
      <c r="H129" s="2">
        <v>3250</v>
      </c>
      <c r="I129" s="2">
        <v>16771</v>
      </c>
      <c r="J129" s="2">
        <v>2160.06</v>
      </c>
      <c r="K129" s="2">
        <v>1371.82</v>
      </c>
      <c r="L129" s="2">
        <v>4525.619999999999</v>
      </c>
      <c r="M129" s="2">
        <v>8057.4999999999991</v>
      </c>
      <c r="N129" s="2">
        <v>8713.5</v>
      </c>
      <c r="O129" s="2"/>
      <c r="P129" s="2"/>
    </row>
    <row r="130" spans="1:16" x14ac:dyDescent="0.2">
      <c r="A130" s="4" t="s">
        <v>237</v>
      </c>
      <c r="B130" s="28" t="s">
        <v>238</v>
      </c>
      <c r="C130" s="13">
        <v>11929</v>
      </c>
      <c r="D130" s="2">
        <v>0</v>
      </c>
      <c r="E130" s="2">
        <v>737</v>
      </c>
      <c r="F130" s="2">
        <v>455</v>
      </c>
      <c r="G130" s="2">
        <v>0</v>
      </c>
      <c r="H130" s="2">
        <v>3250</v>
      </c>
      <c r="I130" s="2">
        <v>16371</v>
      </c>
      <c r="J130" s="2">
        <v>2073.19</v>
      </c>
      <c r="K130" s="2">
        <v>1371.79</v>
      </c>
      <c r="L130" s="2">
        <v>5223.5200000000004</v>
      </c>
      <c r="M130" s="2">
        <v>8668.5</v>
      </c>
      <c r="N130" s="2">
        <v>7702.5</v>
      </c>
      <c r="O130" s="2"/>
      <c r="P130" s="2"/>
    </row>
    <row r="131" spans="1:16" x14ac:dyDescent="0.2">
      <c r="A131" s="4" t="s">
        <v>239</v>
      </c>
      <c r="B131" s="28" t="s">
        <v>240</v>
      </c>
      <c r="C131" s="13">
        <v>11929</v>
      </c>
      <c r="D131" s="2">
        <v>400</v>
      </c>
      <c r="E131" s="2">
        <v>737</v>
      </c>
      <c r="F131" s="2">
        <v>455</v>
      </c>
      <c r="G131" s="2">
        <v>0</v>
      </c>
      <c r="H131" s="2">
        <v>3250</v>
      </c>
      <c r="I131" s="2">
        <v>16771</v>
      </c>
      <c r="J131" s="2">
        <v>2160</v>
      </c>
      <c r="K131" s="2">
        <v>1371.78</v>
      </c>
      <c r="L131" s="2">
        <v>374.22000000000116</v>
      </c>
      <c r="M131" s="2">
        <v>3906.0000000000009</v>
      </c>
      <c r="N131" s="2">
        <v>12865</v>
      </c>
      <c r="O131" s="2"/>
      <c r="P131" s="2"/>
    </row>
    <row r="132" spans="1:16" x14ac:dyDescent="0.2">
      <c r="A132" s="4" t="s">
        <v>241</v>
      </c>
      <c r="B132" s="28" t="s">
        <v>242</v>
      </c>
      <c r="C132" s="13">
        <v>14256</v>
      </c>
      <c r="D132" s="2">
        <v>0</v>
      </c>
      <c r="E132" s="2">
        <v>941.16</v>
      </c>
      <c r="F132" s="2">
        <v>645</v>
      </c>
      <c r="G132" s="2">
        <v>0</v>
      </c>
      <c r="H132" s="2">
        <v>6101.2</v>
      </c>
      <c r="I132" s="2">
        <v>21943.360000000001</v>
      </c>
      <c r="J132" s="2">
        <v>3084.43</v>
      </c>
      <c r="K132" s="2">
        <v>1639.44</v>
      </c>
      <c r="L132" s="2">
        <v>373.9900000000016</v>
      </c>
      <c r="M132" s="2">
        <v>5097.8600000000015</v>
      </c>
      <c r="N132" s="2">
        <v>16845.5</v>
      </c>
      <c r="O132" s="2"/>
      <c r="P132" s="2"/>
    </row>
    <row r="133" spans="1:16" x14ac:dyDescent="0.2">
      <c r="A133" s="4" t="s">
        <v>243</v>
      </c>
      <c r="B133" s="28" t="s">
        <v>244</v>
      </c>
      <c r="C133" s="13">
        <v>11929</v>
      </c>
      <c r="D133" s="2">
        <v>200</v>
      </c>
      <c r="E133" s="2">
        <v>737</v>
      </c>
      <c r="F133" s="2">
        <v>455</v>
      </c>
      <c r="G133" s="2">
        <v>0</v>
      </c>
      <c r="H133" s="2">
        <v>3250</v>
      </c>
      <c r="I133" s="2">
        <v>16571</v>
      </c>
      <c r="J133" s="2">
        <v>2109.14</v>
      </c>
      <c r="K133" s="2">
        <v>1371.79</v>
      </c>
      <c r="L133" s="2">
        <v>412.56999999999971</v>
      </c>
      <c r="M133" s="2">
        <v>3893.4999999999995</v>
      </c>
      <c r="N133" s="2">
        <v>12677.5</v>
      </c>
      <c r="O133" s="2"/>
      <c r="P133" s="2"/>
    </row>
    <row r="134" spans="1:16" x14ac:dyDescent="0.2">
      <c r="A134" s="4" t="s">
        <v>245</v>
      </c>
      <c r="B134" s="28" t="s">
        <v>246</v>
      </c>
      <c r="C134" s="13">
        <v>11929</v>
      </c>
      <c r="D134" s="2">
        <v>400</v>
      </c>
      <c r="E134" s="2">
        <v>737</v>
      </c>
      <c r="F134" s="2">
        <v>675</v>
      </c>
      <c r="G134" s="2">
        <v>0</v>
      </c>
      <c r="H134" s="2">
        <v>3348.95</v>
      </c>
      <c r="I134" s="2">
        <v>17089.95</v>
      </c>
      <c r="J134" s="2">
        <v>2137.89</v>
      </c>
      <c r="K134" s="2">
        <v>1371.78</v>
      </c>
      <c r="L134" s="2">
        <v>259.78000000000065</v>
      </c>
      <c r="M134" s="2">
        <v>3769.4500000000007</v>
      </c>
      <c r="N134" s="2">
        <v>13320.5</v>
      </c>
      <c r="O134" s="2"/>
      <c r="P134" s="2"/>
    </row>
    <row r="135" spans="1:16" s="26" customFormat="1" x14ac:dyDescent="0.2">
      <c r="A135" s="11"/>
      <c r="B135" s="29"/>
      <c r="C135" s="26" t="s">
        <v>39</v>
      </c>
      <c r="D135" s="26" t="s">
        <v>39</v>
      </c>
      <c r="E135" s="26" t="s">
        <v>39</v>
      </c>
      <c r="F135" s="26" t="s">
        <v>39</v>
      </c>
      <c r="G135" s="26" t="s">
        <v>39</v>
      </c>
      <c r="H135" s="26" t="s">
        <v>39</v>
      </c>
      <c r="I135" s="26" t="s">
        <v>39</v>
      </c>
      <c r="J135" s="26" t="s">
        <v>39</v>
      </c>
      <c r="K135" s="26" t="s">
        <v>39</v>
      </c>
      <c r="L135" s="26" t="s">
        <v>39</v>
      </c>
      <c r="M135" s="26" t="s">
        <v>39</v>
      </c>
      <c r="N135" s="26" t="s">
        <v>39</v>
      </c>
      <c r="O135" s="2"/>
      <c r="P135" s="2"/>
    </row>
    <row r="136" spans="1:16" x14ac:dyDescent="0.2">
      <c r="B136" s="28"/>
      <c r="O136" s="2"/>
      <c r="P136" s="2"/>
    </row>
    <row r="137" spans="1:16" x14ac:dyDescent="0.2">
      <c r="A137" s="10" t="s">
        <v>251</v>
      </c>
      <c r="B137" s="28"/>
      <c r="O137" s="2"/>
      <c r="P137" s="2"/>
    </row>
    <row r="138" spans="1:16" x14ac:dyDescent="0.2">
      <c r="A138" s="4" t="s">
        <v>252</v>
      </c>
      <c r="B138" s="28" t="s">
        <v>253</v>
      </c>
      <c r="C138" s="13">
        <v>14256</v>
      </c>
      <c r="D138" s="2">
        <v>0</v>
      </c>
      <c r="E138" s="2">
        <v>941</v>
      </c>
      <c r="F138" s="2">
        <v>645</v>
      </c>
      <c r="G138" s="2">
        <v>851.02</v>
      </c>
      <c r="H138" s="2">
        <v>3250</v>
      </c>
      <c r="I138" s="2">
        <v>19943.02</v>
      </c>
      <c r="J138" s="2">
        <v>2837.56</v>
      </c>
      <c r="K138" s="2">
        <v>1639.4</v>
      </c>
      <c r="L138" s="2">
        <v>7228.0600000000013</v>
      </c>
      <c r="M138" s="2">
        <v>11705.02</v>
      </c>
      <c r="N138" s="2">
        <v>8238</v>
      </c>
      <c r="O138" s="2"/>
      <c r="P138" s="2"/>
    </row>
    <row r="139" spans="1:16" x14ac:dyDescent="0.2">
      <c r="A139" s="4" t="s">
        <v>254</v>
      </c>
      <c r="B139" s="28" t="s">
        <v>255</v>
      </c>
      <c r="C139" s="13">
        <v>12319</v>
      </c>
      <c r="D139" s="2">
        <v>400</v>
      </c>
      <c r="E139" s="2">
        <v>788</v>
      </c>
      <c r="F139" s="2">
        <v>468</v>
      </c>
      <c r="G139" s="2">
        <v>708.5</v>
      </c>
      <c r="H139" s="2">
        <v>5303.15</v>
      </c>
      <c r="I139" s="2">
        <v>19986.650000000001</v>
      </c>
      <c r="J139" s="2">
        <v>2668.98</v>
      </c>
      <c r="K139" s="2">
        <v>1416.68</v>
      </c>
      <c r="L139" s="2">
        <v>6089.4900000000016</v>
      </c>
      <c r="M139" s="2">
        <v>10175.150000000001</v>
      </c>
      <c r="N139" s="2">
        <v>9811.5</v>
      </c>
      <c r="O139" s="2"/>
      <c r="P139" s="2"/>
    </row>
    <row r="140" spans="1:16" x14ac:dyDescent="0.2">
      <c r="A140" s="4" t="s">
        <v>256</v>
      </c>
      <c r="B140" s="28" t="s">
        <v>257</v>
      </c>
      <c r="C140" s="13">
        <v>12319</v>
      </c>
      <c r="D140" s="2">
        <v>800</v>
      </c>
      <c r="E140" s="2">
        <v>788</v>
      </c>
      <c r="F140" s="2">
        <v>468</v>
      </c>
      <c r="G140" s="2">
        <v>566.79999999999995</v>
      </c>
      <c r="H140" s="2">
        <v>3865.94</v>
      </c>
      <c r="I140" s="2">
        <v>18807.739999999998</v>
      </c>
      <c r="J140" s="2">
        <v>2529.3200000000002</v>
      </c>
      <c r="K140" s="2">
        <v>1416.68</v>
      </c>
      <c r="L140" s="2">
        <v>5776.239999999998</v>
      </c>
      <c r="M140" s="2">
        <v>9722.239999999998</v>
      </c>
      <c r="N140" s="2">
        <v>9085.5</v>
      </c>
      <c r="O140" s="2"/>
      <c r="P140" s="2"/>
    </row>
    <row r="141" spans="1:16" x14ac:dyDescent="0.2">
      <c r="A141" s="4" t="s">
        <v>258</v>
      </c>
      <c r="B141" s="28" t="s">
        <v>259</v>
      </c>
      <c r="C141" s="13">
        <v>12319</v>
      </c>
      <c r="D141" s="2">
        <v>400</v>
      </c>
      <c r="E141" s="2">
        <v>788</v>
      </c>
      <c r="F141" s="2">
        <v>468</v>
      </c>
      <c r="G141" s="2">
        <v>283.39999999999998</v>
      </c>
      <c r="H141" s="2">
        <v>3968.6</v>
      </c>
      <c r="I141" s="2">
        <v>18227</v>
      </c>
      <c r="J141" s="2">
        <v>2394.31</v>
      </c>
      <c r="K141" s="2">
        <v>1416.68</v>
      </c>
      <c r="L141" s="2">
        <v>8005.01</v>
      </c>
      <c r="M141" s="2">
        <v>11816</v>
      </c>
      <c r="N141" s="2">
        <v>6411</v>
      </c>
      <c r="O141" s="2"/>
      <c r="P141" s="2"/>
    </row>
    <row r="142" spans="1:16" x14ac:dyDescent="0.2">
      <c r="A142" s="4" t="s">
        <v>260</v>
      </c>
      <c r="B142" s="28" t="s">
        <v>261</v>
      </c>
      <c r="C142" s="13">
        <v>12319</v>
      </c>
      <c r="D142" s="2">
        <v>400</v>
      </c>
      <c r="E142" s="2">
        <v>788</v>
      </c>
      <c r="F142" s="2">
        <v>468</v>
      </c>
      <c r="G142" s="2">
        <v>0</v>
      </c>
      <c r="H142" s="2">
        <v>5046.51</v>
      </c>
      <c r="I142" s="2">
        <v>19021.510000000002</v>
      </c>
      <c r="J142" s="2">
        <v>2596.92</v>
      </c>
      <c r="K142" s="2">
        <v>1416.68</v>
      </c>
      <c r="L142" s="2">
        <v>6100.9100000000017</v>
      </c>
      <c r="M142" s="2">
        <v>10114.510000000002</v>
      </c>
      <c r="N142" s="2">
        <v>8907</v>
      </c>
      <c r="O142" s="2"/>
      <c r="P142" s="2"/>
    </row>
    <row r="143" spans="1:16" x14ac:dyDescent="0.2">
      <c r="A143" s="4" t="s">
        <v>262</v>
      </c>
      <c r="B143" s="28" t="s">
        <v>263</v>
      </c>
      <c r="C143" s="13">
        <v>12319</v>
      </c>
      <c r="D143" s="2">
        <v>0</v>
      </c>
      <c r="E143" s="2">
        <v>788</v>
      </c>
      <c r="F143" s="2">
        <v>468</v>
      </c>
      <c r="G143" s="2">
        <v>0</v>
      </c>
      <c r="H143" s="2">
        <v>3250</v>
      </c>
      <c r="I143" s="2">
        <v>16825</v>
      </c>
      <c r="J143" s="2">
        <v>2171.6</v>
      </c>
      <c r="K143" s="2">
        <v>1416.68</v>
      </c>
      <c r="L143" s="2">
        <v>6468.7200000000012</v>
      </c>
      <c r="M143" s="2">
        <v>10057</v>
      </c>
      <c r="N143" s="2">
        <v>6768</v>
      </c>
      <c r="O143" s="2"/>
      <c r="P143" s="2"/>
    </row>
    <row r="144" spans="1:16" s="26" customFormat="1" x14ac:dyDescent="0.2">
      <c r="A144" s="11"/>
      <c r="B144" s="29"/>
      <c r="C144" s="26" t="s">
        <v>39</v>
      </c>
      <c r="D144" s="26" t="s">
        <v>39</v>
      </c>
      <c r="E144" s="26" t="s">
        <v>39</v>
      </c>
      <c r="F144" s="26" t="s">
        <v>39</v>
      </c>
      <c r="G144" s="26" t="s">
        <v>39</v>
      </c>
      <c r="H144" s="26" t="s">
        <v>39</v>
      </c>
      <c r="I144" s="26" t="s">
        <v>39</v>
      </c>
      <c r="J144" s="26" t="s">
        <v>39</v>
      </c>
      <c r="K144" s="26" t="s">
        <v>39</v>
      </c>
      <c r="L144" s="26" t="s">
        <v>39</v>
      </c>
      <c r="M144" s="26" t="s">
        <v>39</v>
      </c>
      <c r="N144" s="26" t="s">
        <v>39</v>
      </c>
      <c r="O144" s="2"/>
      <c r="P144" s="2"/>
    </row>
    <row r="145" spans="1:16" x14ac:dyDescent="0.2">
      <c r="B145" s="28"/>
      <c r="O145" s="2"/>
      <c r="P145" s="2"/>
    </row>
    <row r="146" spans="1:16" x14ac:dyDescent="0.2">
      <c r="A146" s="10" t="s">
        <v>264</v>
      </c>
      <c r="B146" s="28"/>
      <c r="O146" s="2"/>
      <c r="P146" s="2"/>
    </row>
    <row r="147" spans="1:16" x14ac:dyDescent="0.2">
      <c r="A147" s="4" t="s">
        <v>265</v>
      </c>
      <c r="B147" s="28" t="s">
        <v>266</v>
      </c>
      <c r="C147" s="13">
        <v>14256</v>
      </c>
      <c r="D147" s="2">
        <v>400</v>
      </c>
      <c r="E147" s="2">
        <v>941</v>
      </c>
      <c r="F147" s="2">
        <v>645</v>
      </c>
      <c r="G147" s="2">
        <v>425.1</v>
      </c>
      <c r="H147" s="2">
        <v>3250</v>
      </c>
      <c r="I147" s="2">
        <v>19917.099999999999</v>
      </c>
      <c r="J147" s="2">
        <v>2832.02</v>
      </c>
      <c r="K147" s="2">
        <v>1639.4</v>
      </c>
      <c r="L147" s="2">
        <v>6519.18</v>
      </c>
      <c r="M147" s="2">
        <v>10990.6</v>
      </c>
      <c r="N147" s="2">
        <v>8926.5</v>
      </c>
      <c r="O147" s="2"/>
      <c r="P147" s="2"/>
    </row>
    <row r="148" spans="1:16" x14ac:dyDescent="0.2">
      <c r="A148" s="4" t="s">
        <v>267</v>
      </c>
      <c r="B148" s="28" t="s">
        <v>268</v>
      </c>
      <c r="C148" s="13">
        <v>12319</v>
      </c>
      <c r="D148" s="2">
        <v>0</v>
      </c>
      <c r="E148" s="2">
        <v>788</v>
      </c>
      <c r="F148" s="2">
        <v>468</v>
      </c>
      <c r="G148" s="2">
        <v>283.39999999999998</v>
      </c>
      <c r="H148" s="2">
        <v>5816.44</v>
      </c>
      <c r="I148" s="2">
        <v>19674.84</v>
      </c>
      <c r="J148" s="2">
        <v>2599.85</v>
      </c>
      <c r="K148" s="2">
        <v>1416.68</v>
      </c>
      <c r="L148" s="2">
        <v>8051.31</v>
      </c>
      <c r="M148" s="2">
        <v>12067.84</v>
      </c>
      <c r="N148" s="2">
        <v>7607</v>
      </c>
      <c r="O148" s="2"/>
      <c r="P148" s="2"/>
    </row>
    <row r="149" spans="1:16" s="26" customFormat="1" x14ac:dyDescent="0.2">
      <c r="A149" s="11"/>
      <c r="B149" s="29"/>
      <c r="C149" s="26" t="s">
        <v>39</v>
      </c>
      <c r="D149" s="26" t="s">
        <v>39</v>
      </c>
      <c r="E149" s="26" t="s">
        <v>39</v>
      </c>
      <c r="F149" s="26" t="s">
        <v>39</v>
      </c>
      <c r="G149" s="26" t="s">
        <v>39</v>
      </c>
      <c r="H149" s="26" t="s">
        <v>39</v>
      </c>
      <c r="I149" s="26" t="s">
        <v>39</v>
      </c>
      <c r="J149" s="26" t="s">
        <v>39</v>
      </c>
      <c r="K149" s="26" t="s">
        <v>39</v>
      </c>
      <c r="L149" s="26" t="s">
        <v>39</v>
      </c>
      <c r="M149" s="26" t="s">
        <v>39</v>
      </c>
      <c r="N149" s="26" t="s">
        <v>39</v>
      </c>
      <c r="O149" s="2"/>
      <c r="P149" s="2"/>
    </row>
    <row r="150" spans="1:16" x14ac:dyDescent="0.2">
      <c r="B150" s="28"/>
      <c r="O150" s="2"/>
      <c r="P150" s="2"/>
    </row>
    <row r="151" spans="1:16" x14ac:dyDescent="0.2">
      <c r="A151" s="10" t="s">
        <v>269</v>
      </c>
      <c r="B151" s="28"/>
      <c r="O151" s="2"/>
      <c r="P151" s="2"/>
    </row>
    <row r="152" spans="1:16" x14ac:dyDescent="0.2">
      <c r="A152" s="4" t="s">
        <v>528</v>
      </c>
      <c r="B152" s="28" t="s">
        <v>529</v>
      </c>
      <c r="C152" s="2">
        <v>11929</v>
      </c>
      <c r="D152" s="2">
        <v>0</v>
      </c>
      <c r="E152" s="2">
        <v>737</v>
      </c>
      <c r="F152" s="2">
        <v>455</v>
      </c>
      <c r="G152" s="2">
        <v>708.5</v>
      </c>
      <c r="H152" s="2">
        <v>3250</v>
      </c>
      <c r="I152" s="2">
        <v>17079.5</v>
      </c>
      <c r="J152" s="2">
        <v>2145.9899999999998</v>
      </c>
      <c r="K152" s="2">
        <v>1371.83</v>
      </c>
      <c r="L152" s="2">
        <v>4820.68</v>
      </c>
      <c r="M152" s="2">
        <v>8338.5</v>
      </c>
      <c r="N152" s="2">
        <v>8741</v>
      </c>
      <c r="O152" s="2"/>
      <c r="P152" s="2"/>
    </row>
    <row r="153" spans="1:16" x14ac:dyDescent="0.2">
      <c r="A153" s="4" t="s">
        <v>270</v>
      </c>
      <c r="B153" s="28" t="s">
        <v>271</v>
      </c>
      <c r="C153" s="2">
        <v>13775</v>
      </c>
      <c r="D153" s="2">
        <v>400</v>
      </c>
      <c r="E153" s="2">
        <v>903</v>
      </c>
      <c r="F153" s="2">
        <v>549</v>
      </c>
      <c r="G153" s="2">
        <v>708.5</v>
      </c>
      <c r="H153" s="2">
        <v>3250</v>
      </c>
      <c r="I153" s="2">
        <v>19585.5</v>
      </c>
      <c r="J153" s="2">
        <v>2761.22</v>
      </c>
      <c r="K153" s="2">
        <v>1584.1</v>
      </c>
      <c r="L153" s="2">
        <v>10523.18</v>
      </c>
      <c r="M153" s="2">
        <v>14868.5</v>
      </c>
      <c r="N153" s="2">
        <v>4717</v>
      </c>
      <c r="O153" s="2"/>
      <c r="P153" s="2"/>
    </row>
    <row r="154" spans="1:16" x14ac:dyDescent="0.2">
      <c r="A154" s="4" t="s">
        <v>272</v>
      </c>
      <c r="B154" s="28" t="s">
        <v>273</v>
      </c>
      <c r="C154" s="2">
        <v>13775</v>
      </c>
      <c r="D154" s="2">
        <v>200</v>
      </c>
      <c r="E154" s="2">
        <v>903</v>
      </c>
      <c r="F154" s="2">
        <v>549</v>
      </c>
      <c r="G154" s="2">
        <v>566.79999999999995</v>
      </c>
      <c r="H154" s="2">
        <v>3250</v>
      </c>
      <c r="I154" s="2">
        <v>19243.8</v>
      </c>
      <c r="J154" s="2">
        <v>2686.45</v>
      </c>
      <c r="K154" s="2">
        <v>1584.11</v>
      </c>
      <c r="L154" s="2">
        <v>8037.74</v>
      </c>
      <c r="M154" s="2">
        <v>12308.3</v>
      </c>
      <c r="N154" s="2">
        <v>6935.5</v>
      </c>
      <c r="O154" s="2"/>
      <c r="P154" s="2"/>
    </row>
    <row r="155" spans="1:16" x14ac:dyDescent="0.2">
      <c r="A155" s="4" t="s">
        <v>274</v>
      </c>
      <c r="B155" s="28" t="s">
        <v>275</v>
      </c>
      <c r="C155" s="2">
        <v>13308</v>
      </c>
      <c r="D155" s="2">
        <v>0</v>
      </c>
      <c r="E155" s="2">
        <v>915</v>
      </c>
      <c r="F155" s="2">
        <v>616</v>
      </c>
      <c r="G155" s="2">
        <v>566.79999999999995</v>
      </c>
      <c r="H155" s="2">
        <v>3250</v>
      </c>
      <c r="I155" s="2">
        <v>18655.8</v>
      </c>
      <c r="J155" s="2">
        <v>2562.62</v>
      </c>
      <c r="K155" s="2">
        <v>1530.38</v>
      </c>
      <c r="L155" s="2">
        <v>539.79999999999927</v>
      </c>
      <c r="M155" s="2">
        <v>4632.7999999999993</v>
      </c>
      <c r="N155" s="2">
        <v>14023</v>
      </c>
      <c r="O155" s="2"/>
      <c r="P155" s="2"/>
    </row>
    <row r="156" spans="1:16" x14ac:dyDescent="0.2">
      <c r="A156" s="4" t="s">
        <v>276</v>
      </c>
      <c r="B156" s="28" t="s">
        <v>277</v>
      </c>
      <c r="C156" s="2">
        <v>12688</v>
      </c>
      <c r="D156" s="2">
        <v>0</v>
      </c>
      <c r="E156" s="2">
        <v>802</v>
      </c>
      <c r="F156" s="2">
        <v>482</v>
      </c>
      <c r="G156" s="2">
        <v>566.79999999999995</v>
      </c>
      <c r="H156" s="2">
        <v>3250</v>
      </c>
      <c r="I156" s="2">
        <v>17788.8</v>
      </c>
      <c r="J156" s="2">
        <v>2372.38</v>
      </c>
      <c r="K156" s="2">
        <v>1459.11</v>
      </c>
      <c r="L156" s="2">
        <v>8770.81</v>
      </c>
      <c r="M156" s="2">
        <v>12602.3</v>
      </c>
      <c r="N156" s="2">
        <v>5186.5</v>
      </c>
      <c r="O156" s="2"/>
      <c r="P156" s="2"/>
    </row>
    <row r="157" spans="1:16" x14ac:dyDescent="0.2">
      <c r="A157" s="4" t="s">
        <v>278</v>
      </c>
      <c r="B157" s="28" t="s">
        <v>279</v>
      </c>
      <c r="C157" s="2">
        <v>13775</v>
      </c>
      <c r="D157" s="2">
        <v>0</v>
      </c>
      <c r="E157" s="2">
        <v>903</v>
      </c>
      <c r="F157" s="2">
        <v>549</v>
      </c>
      <c r="G157" s="2">
        <v>566.79999999999995</v>
      </c>
      <c r="H157" s="2">
        <v>3250</v>
      </c>
      <c r="I157" s="2">
        <v>19043.8</v>
      </c>
      <c r="J157" s="2">
        <v>2643.73</v>
      </c>
      <c r="K157" s="2">
        <v>1584.11</v>
      </c>
      <c r="L157" s="2">
        <v>8942.9599999999991</v>
      </c>
      <c r="M157" s="2">
        <v>13170.8</v>
      </c>
      <c r="N157" s="2">
        <v>5873</v>
      </c>
      <c r="O157" s="2"/>
      <c r="P157" s="2"/>
    </row>
    <row r="158" spans="1:16" x14ac:dyDescent="0.2">
      <c r="A158" s="4" t="s">
        <v>280</v>
      </c>
      <c r="B158" s="28" t="s">
        <v>281</v>
      </c>
      <c r="C158" s="2">
        <v>13308</v>
      </c>
      <c r="D158" s="2">
        <v>0</v>
      </c>
      <c r="E158" s="2">
        <v>915</v>
      </c>
      <c r="F158" s="2">
        <v>616</v>
      </c>
      <c r="G158" s="2">
        <v>566.79999999999995</v>
      </c>
      <c r="H158" s="2">
        <v>3250</v>
      </c>
      <c r="I158" s="2">
        <v>18655.8</v>
      </c>
      <c r="J158" s="2">
        <v>2513.46</v>
      </c>
      <c r="K158" s="2">
        <v>1530.4</v>
      </c>
      <c r="L158" s="2">
        <v>8027.9399999999987</v>
      </c>
      <c r="M158" s="2">
        <v>12071.8</v>
      </c>
      <c r="N158" s="2">
        <v>6584</v>
      </c>
      <c r="O158" s="2"/>
      <c r="P158" s="2"/>
    </row>
    <row r="159" spans="1:16" x14ac:dyDescent="0.2">
      <c r="A159" s="4" t="s">
        <v>282</v>
      </c>
      <c r="B159" s="28" t="s">
        <v>283</v>
      </c>
      <c r="C159" s="2">
        <v>13775</v>
      </c>
      <c r="D159" s="2">
        <v>0</v>
      </c>
      <c r="E159" s="2">
        <v>903</v>
      </c>
      <c r="F159" s="2">
        <v>549</v>
      </c>
      <c r="G159" s="2">
        <v>566.79999999999995</v>
      </c>
      <c r="H159" s="2">
        <v>3250</v>
      </c>
      <c r="I159" s="2">
        <v>19043.8</v>
      </c>
      <c r="J159" s="2">
        <v>2645.5</v>
      </c>
      <c r="K159" s="2">
        <v>1584.1</v>
      </c>
      <c r="L159" s="2">
        <v>7106.6999999999989</v>
      </c>
      <c r="M159" s="2">
        <v>11336.3</v>
      </c>
      <c r="N159" s="2">
        <v>7707.5</v>
      </c>
      <c r="O159" s="2"/>
      <c r="P159" s="2"/>
    </row>
    <row r="160" spans="1:16" x14ac:dyDescent="0.2">
      <c r="A160" s="4" t="s">
        <v>284</v>
      </c>
      <c r="B160" s="28" t="s">
        <v>285</v>
      </c>
      <c r="C160" s="2">
        <v>11929</v>
      </c>
      <c r="D160" s="2">
        <v>200</v>
      </c>
      <c r="E160" s="2">
        <v>737</v>
      </c>
      <c r="F160" s="2">
        <v>455</v>
      </c>
      <c r="G160" s="2">
        <v>425.1</v>
      </c>
      <c r="H160" s="2">
        <v>3250</v>
      </c>
      <c r="I160" s="2">
        <v>16996.099999999999</v>
      </c>
      <c r="J160" s="2">
        <v>2208.14</v>
      </c>
      <c r="K160" s="2">
        <v>1371.82</v>
      </c>
      <c r="L160" s="2">
        <v>525.63999999999942</v>
      </c>
      <c r="M160" s="2">
        <v>4105.5999999999995</v>
      </c>
      <c r="N160" s="2">
        <v>12890.5</v>
      </c>
      <c r="O160" s="2"/>
      <c r="P160" s="2"/>
    </row>
    <row r="161" spans="1:16" x14ac:dyDescent="0.2">
      <c r="A161" s="4" t="s">
        <v>286</v>
      </c>
      <c r="B161" s="28" t="s">
        <v>287</v>
      </c>
      <c r="C161" s="2">
        <v>9982</v>
      </c>
      <c r="D161" s="2">
        <v>0</v>
      </c>
      <c r="E161" s="2">
        <v>687</v>
      </c>
      <c r="F161" s="2">
        <v>462</v>
      </c>
      <c r="G161" s="2">
        <v>425.1</v>
      </c>
      <c r="H161" s="2">
        <v>2437.5</v>
      </c>
      <c r="I161" s="2">
        <v>13993.6</v>
      </c>
      <c r="J161" s="2">
        <v>1588.97</v>
      </c>
      <c r="K161" s="2">
        <v>1147.75</v>
      </c>
      <c r="L161" s="2">
        <v>3941.880000000001</v>
      </c>
      <c r="M161" s="2">
        <v>6678.6000000000013</v>
      </c>
      <c r="N161" s="2">
        <v>7315</v>
      </c>
      <c r="O161" s="2"/>
      <c r="P161" s="2"/>
    </row>
    <row r="162" spans="1:16" x14ac:dyDescent="0.2">
      <c r="A162" s="4" t="s">
        <v>288</v>
      </c>
      <c r="B162" s="28" t="s">
        <v>289</v>
      </c>
      <c r="C162" s="2">
        <v>13775</v>
      </c>
      <c r="D162" s="2">
        <v>400</v>
      </c>
      <c r="E162" s="2">
        <v>903</v>
      </c>
      <c r="F162" s="2">
        <v>549</v>
      </c>
      <c r="G162" s="2">
        <v>425.1</v>
      </c>
      <c r="H162" s="2">
        <v>3250</v>
      </c>
      <c r="I162" s="2">
        <v>19302.099999999999</v>
      </c>
      <c r="J162" s="2">
        <v>2700.68</v>
      </c>
      <c r="K162" s="2">
        <v>1584.1</v>
      </c>
      <c r="L162" s="2">
        <v>4314.82</v>
      </c>
      <c r="M162" s="2">
        <v>8599.5999999999985</v>
      </c>
      <c r="N162" s="2">
        <v>10702.5</v>
      </c>
      <c r="O162" s="2"/>
      <c r="P162" s="2"/>
    </row>
    <row r="163" spans="1:16" x14ac:dyDescent="0.2">
      <c r="A163" s="4" t="s">
        <v>290</v>
      </c>
      <c r="B163" s="28" t="s">
        <v>291</v>
      </c>
      <c r="C163" s="2">
        <v>7992</v>
      </c>
      <c r="D163" s="2">
        <v>200</v>
      </c>
      <c r="E163" s="2">
        <v>547</v>
      </c>
      <c r="F163" s="2">
        <v>340</v>
      </c>
      <c r="G163" s="2">
        <v>425.1</v>
      </c>
      <c r="H163" s="2">
        <v>1625</v>
      </c>
      <c r="I163" s="2">
        <v>11129.1</v>
      </c>
      <c r="J163" s="2">
        <v>1039.03</v>
      </c>
      <c r="K163" s="2">
        <v>919.02</v>
      </c>
      <c r="L163" s="2">
        <v>187.55000000000109</v>
      </c>
      <c r="M163" s="2">
        <v>2145.6000000000013</v>
      </c>
      <c r="N163" s="2">
        <v>8983.5</v>
      </c>
      <c r="O163" s="2"/>
      <c r="P163" s="2"/>
    </row>
    <row r="164" spans="1:16" x14ac:dyDescent="0.2">
      <c r="A164" s="4" t="s">
        <v>292</v>
      </c>
      <c r="B164" s="28" t="s">
        <v>293</v>
      </c>
      <c r="C164" s="2">
        <v>13775</v>
      </c>
      <c r="D164" s="2">
        <v>0</v>
      </c>
      <c r="E164" s="2">
        <v>903</v>
      </c>
      <c r="F164" s="2">
        <v>549</v>
      </c>
      <c r="G164" s="2">
        <v>425.1</v>
      </c>
      <c r="H164" s="2">
        <v>3250</v>
      </c>
      <c r="I164" s="2">
        <v>18902.099999999999</v>
      </c>
      <c r="J164" s="2">
        <v>2583.92</v>
      </c>
      <c r="K164" s="2">
        <v>1584.12</v>
      </c>
      <c r="L164" s="2">
        <v>8883.5599999999977</v>
      </c>
      <c r="M164" s="2">
        <v>13051.599999999999</v>
      </c>
      <c r="N164" s="2">
        <v>5850.5</v>
      </c>
      <c r="O164" s="2"/>
      <c r="P164" s="2"/>
    </row>
    <row r="165" spans="1:16" x14ac:dyDescent="0.2">
      <c r="A165" s="4" t="s">
        <v>294</v>
      </c>
      <c r="B165" s="28" t="s">
        <v>295</v>
      </c>
      <c r="C165" s="13">
        <v>13775</v>
      </c>
      <c r="D165" s="2">
        <v>200</v>
      </c>
      <c r="E165" s="2">
        <v>903</v>
      </c>
      <c r="F165" s="2">
        <v>549</v>
      </c>
      <c r="G165" s="2">
        <v>425.1</v>
      </c>
      <c r="H165" s="2">
        <v>3250</v>
      </c>
      <c r="I165" s="2">
        <v>19102.099999999999</v>
      </c>
      <c r="J165" s="2">
        <v>2559.88</v>
      </c>
      <c r="K165" s="2">
        <v>1584.11</v>
      </c>
      <c r="L165" s="2">
        <v>7106.1099999999988</v>
      </c>
      <c r="M165" s="2">
        <v>11250.099999999999</v>
      </c>
      <c r="N165" s="2">
        <v>7852</v>
      </c>
      <c r="O165" s="2"/>
      <c r="P165" s="2"/>
    </row>
    <row r="166" spans="1:16" x14ac:dyDescent="0.2">
      <c r="A166" s="4" t="s">
        <v>296</v>
      </c>
      <c r="B166" s="28" t="s">
        <v>297</v>
      </c>
      <c r="C166" s="13">
        <v>14306</v>
      </c>
      <c r="D166" s="2">
        <v>200</v>
      </c>
      <c r="E166" s="2">
        <v>1016</v>
      </c>
      <c r="F166" s="2">
        <v>684</v>
      </c>
      <c r="G166" s="2">
        <v>425.1</v>
      </c>
      <c r="H166" s="2">
        <v>3250</v>
      </c>
      <c r="I166" s="2">
        <v>19881.099999999999</v>
      </c>
      <c r="J166" s="2">
        <v>2824.36</v>
      </c>
      <c r="K166" s="2">
        <v>1645.16</v>
      </c>
      <c r="L166" s="2">
        <v>7478.0799999999981</v>
      </c>
      <c r="M166" s="2">
        <v>11947.599999999999</v>
      </c>
      <c r="N166" s="2">
        <v>7933.5</v>
      </c>
      <c r="O166" s="2"/>
      <c r="P166" s="2"/>
    </row>
    <row r="167" spans="1:16" x14ac:dyDescent="0.2">
      <c r="A167" s="4" t="s">
        <v>298</v>
      </c>
      <c r="B167" s="28" t="s">
        <v>299</v>
      </c>
      <c r="C167" s="13">
        <v>14306</v>
      </c>
      <c r="D167" s="2">
        <v>0</v>
      </c>
      <c r="E167" s="2">
        <v>1016</v>
      </c>
      <c r="F167" s="2">
        <v>615.6</v>
      </c>
      <c r="G167" s="2">
        <v>283.39999999999998</v>
      </c>
      <c r="H167" s="2">
        <v>3250</v>
      </c>
      <c r="I167" s="2">
        <v>19471</v>
      </c>
      <c r="J167" s="2">
        <v>2428.92</v>
      </c>
      <c r="K167" s="2">
        <v>1645.17</v>
      </c>
      <c r="L167" s="2">
        <v>3757.41</v>
      </c>
      <c r="M167" s="2">
        <v>7831.5</v>
      </c>
      <c r="N167" s="2">
        <v>11639.5</v>
      </c>
      <c r="O167" s="2"/>
      <c r="P167" s="2"/>
    </row>
    <row r="168" spans="1:16" x14ac:dyDescent="0.2">
      <c r="A168" s="4" t="s">
        <v>510</v>
      </c>
      <c r="B168" s="28" t="s">
        <v>511</v>
      </c>
      <c r="C168" s="13">
        <v>13775</v>
      </c>
      <c r="D168" s="2">
        <v>0</v>
      </c>
      <c r="E168" s="2">
        <v>903</v>
      </c>
      <c r="F168" s="2">
        <v>549</v>
      </c>
      <c r="G168" s="2">
        <v>283.39999999999998</v>
      </c>
      <c r="H168" s="2">
        <v>3250</v>
      </c>
      <c r="I168" s="2">
        <v>18760.400000000001</v>
      </c>
      <c r="J168" s="2">
        <v>2583.0700000000002</v>
      </c>
      <c r="K168" s="2">
        <v>1584.11</v>
      </c>
      <c r="L168" s="2">
        <v>3809.2200000000012</v>
      </c>
      <c r="M168" s="2">
        <v>7976.4000000000015</v>
      </c>
      <c r="N168" s="2">
        <v>10784</v>
      </c>
      <c r="O168" s="2"/>
      <c r="P168" s="2"/>
    </row>
    <row r="169" spans="1:16" x14ac:dyDescent="0.2">
      <c r="A169" s="4" t="s">
        <v>300</v>
      </c>
      <c r="B169" s="28" t="s">
        <v>301</v>
      </c>
      <c r="C169" s="13">
        <v>14306</v>
      </c>
      <c r="D169" s="2">
        <v>0</v>
      </c>
      <c r="E169" s="2">
        <v>1016</v>
      </c>
      <c r="F169" s="2">
        <v>684</v>
      </c>
      <c r="G169" s="2">
        <v>283.39999999999998</v>
      </c>
      <c r="H169" s="2">
        <v>3250</v>
      </c>
      <c r="I169" s="2">
        <v>19539.400000000001</v>
      </c>
      <c r="J169" s="2">
        <v>2647.53</v>
      </c>
      <c r="K169" s="2">
        <v>1645.18</v>
      </c>
      <c r="L169" s="2">
        <v>8996.1900000000023</v>
      </c>
      <c r="M169" s="2">
        <v>13288.900000000001</v>
      </c>
      <c r="N169" s="2">
        <v>6250.5</v>
      </c>
      <c r="O169" s="2"/>
      <c r="P169" s="2"/>
    </row>
    <row r="170" spans="1:16" x14ac:dyDescent="0.2">
      <c r="A170" s="4" t="s">
        <v>302</v>
      </c>
      <c r="B170" s="28" t="s">
        <v>303</v>
      </c>
      <c r="C170" s="13">
        <v>14306</v>
      </c>
      <c r="D170" s="2">
        <v>200</v>
      </c>
      <c r="E170" s="2">
        <v>1016</v>
      </c>
      <c r="F170" s="2">
        <v>684</v>
      </c>
      <c r="G170" s="2">
        <v>283.39999999999998</v>
      </c>
      <c r="H170" s="2">
        <v>3250</v>
      </c>
      <c r="I170" s="2">
        <v>19739.400000000001</v>
      </c>
      <c r="J170" s="2">
        <v>2794.08</v>
      </c>
      <c r="K170" s="2">
        <v>1645.16</v>
      </c>
      <c r="L170" s="2">
        <v>9164.6600000000017</v>
      </c>
      <c r="M170" s="2">
        <v>13603.900000000001</v>
      </c>
      <c r="N170" s="2">
        <v>6135.5</v>
      </c>
      <c r="O170" s="2"/>
      <c r="P170" s="2"/>
    </row>
    <row r="171" spans="1:16" x14ac:dyDescent="0.2">
      <c r="A171" s="4" t="s">
        <v>304</v>
      </c>
      <c r="B171" s="28" t="s">
        <v>305</v>
      </c>
      <c r="C171" s="13">
        <v>14306</v>
      </c>
      <c r="D171" s="2">
        <v>0</v>
      </c>
      <c r="E171" s="2">
        <v>1016</v>
      </c>
      <c r="F171" s="2">
        <v>684</v>
      </c>
      <c r="G171" s="2">
        <v>283.39999999999998</v>
      </c>
      <c r="H171" s="2">
        <v>3250</v>
      </c>
      <c r="I171" s="2">
        <v>19539.400000000001</v>
      </c>
      <c r="J171" s="2">
        <v>2647.11</v>
      </c>
      <c r="K171" s="2">
        <v>1645.18</v>
      </c>
      <c r="L171" s="2">
        <v>5938.6100000000006</v>
      </c>
      <c r="M171" s="2">
        <v>10230.900000000001</v>
      </c>
      <c r="N171" s="2">
        <v>9308.5</v>
      </c>
      <c r="O171" s="2"/>
      <c r="P171" s="2"/>
    </row>
    <row r="172" spans="1:16" x14ac:dyDescent="0.2">
      <c r="A172" s="4" t="s">
        <v>306</v>
      </c>
      <c r="B172" s="28" t="s">
        <v>307</v>
      </c>
      <c r="C172" s="13">
        <v>14306</v>
      </c>
      <c r="D172" s="2">
        <v>200</v>
      </c>
      <c r="E172" s="2">
        <v>1016</v>
      </c>
      <c r="F172" s="2">
        <v>524.4</v>
      </c>
      <c r="G172" s="2">
        <v>283.39999999999998</v>
      </c>
      <c r="H172" s="2">
        <v>3250</v>
      </c>
      <c r="I172" s="2">
        <v>19579.8</v>
      </c>
      <c r="J172" s="2">
        <v>2046.99</v>
      </c>
      <c r="K172" s="2">
        <v>1645.17</v>
      </c>
      <c r="L172" s="2">
        <v>3241.6399999999994</v>
      </c>
      <c r="M172" s="2">
        <v>6933.7999999999993</v>
      </c>
      <c r="N172" s="2">
        <v>12646</v>
      </c>
      <c r="O172" s="2"/>
      <c r="P172" s="2"/>
    </row>
    <row r="173" spans="1:16" x14ac:dyDescent="0.2">
      <c r="A173" s="4" t="s">
        <v>308</v>
      </c>
      <c r="B173" s="28" t="s">
        <v>309</v>
      </c>
      <c r="C173" s="13">
        <v>13775</v>
      </c>
      <c r="D173" s="2">
        <v>0</v>
      </c>
      <c r="E173" s="2">
        <v>903</v>
      </c>
      <c r="F173" s="2">
        <v>402.6</v>
      </c>
      <c r="G173" s="2">
        <v>283.39999999999998</v>
      </c>
      <c r="H173" s="2">
        <v>3250</v>
      </c>
      <c r="I173" s="2">
        <v>18614</v>
      </c>
      <c r="J173" s="2">
        <v>1769.09</v>
      </c>
      <c r="K173" s="2">
        <v>1584.11</v>
      </c>
      <c r="L173" s="2">
        <v>6169.7999999999993</v>
      </c>
      <c r="M173" s="2">
        <v>9523</v>
      </c>
      <c r="N173" s="2">
        <v>9091</v>
      </c>
      <c r="O173" s="2"/>
      <c r="P173" s="2"/>
    </row>
    <row r="174" spans="1:16" x14ac:dyDescent="0.2">
      <c r="A174" s="4" t="s">
        <v>310</v>
      </c>
      <c r="B174" s="28" t="s">
        <v>311</v>
      </c>
      <c r="C174" s="13">
        <v>13775</v>
      </c>
      <c r="D174" s="2">
        <v>0</v>
      </c>
      <c r="E174" s="2">
        <v>903</v>
      </c>
      <c r="F174" s="2">
        <v>549</v>
      </c>
      <c r="G174" s="2">
        <v>283.39999999999998</v>
      </c>
      <c r="H174" s="2">
        <v>3250</v>
      </c>
      <c r="I174" s="2">
        <v>18760.400000000001</v>
      </c>
      <c r="J174" s="2">
        <v>2584.98</v>
      </c>
      <c r="K174" s="2">
        <v>1584.1</v>
      </c>
      <c r="L174" s="2">
        <v>544.32000000000153</v>
      </c>
      <c r="M174" s="2">
        <v>4713.4000000000015</v>
      </c>
      <c r="N174" s="2">
        <v>14047</v>
      </c>
      <c r="O174" s="2"/>
      <c r="P174" s="2"/>
    </row>
    <row r="175" spans="1:16" x14ac:dyDescent="0.2">
      <c r="A175" s="4" t="s">
        <v>312</v>
      </c>
      <c r="B175" s="28" t="s">
        <v>313</v>
      </c>
      <c r="C175" s="13">
        <v>14306</v>
      </c>
      <c r="D175" s="2">
        <v>200</v>
      </c>
      <c r="E175" s="2">
        <v>1016</v>
      </c>
      <c r="F175" s="2">
        <v>684</v>
      </c>
      <c r="G175" s="2">
        <v>0</v>
      </c>
      <c r="H175" s="2">
        <v>3250</v>
      </c>
      <c r="I175" s="2">
        <v>19456</v>
      </c>
      <c r="J175" s="2">
        <v>2733.56</v>
      </c>
      <c r="K175" s="2">
        <v>1645.16</v>
      </c>
      <c r="L175" s="2">
        <v>7939.2799999999988</v>
      </c>
      <c r="M175" s="2">
        <v>12318</v>
      </c>
      <c r="N175" s="2">
        <v>7138</v>
      </c>
      <c r="O175" s="2"/>
      <c r="P175" s="2"/>
    </row>
    <row r="176" spans="1:16" x14ac:dyDescent="0.2">
      <c r="A176" s="4" t="s">
        <v>316</v>
      </c>
      <c r="B176" s="28" t="s">
        <v>317</v>
      </c>
      <c r="C176" s="13">
        <v>14306</v>
      </c>
      <c r="D176" s="2">
        <v>400</v>
      </c>
      <c r="E176" s="2">
        <v>1016</v>
      </c>
      <c r="F176" s="2">
        <v>684</v>
      </c>
      <c r="G176" s="2">
        <v>0</v>
      </c>
      <c r="H176" s="2">
        <v>3250</v>
      </c>
      <c r="I176" s="2">
        <v>19656</v>
      </c>
      <c r="J176" s="2">
        <v>2776.28</v>
      </c>
      <c r="K176" s="2">
        <v>1645.16</v>
      </c>
      <c r="L176" s="2">
        <v>1549.5599999999995</v>
      </c>
      <c r="M176" s="2">
        <v>5971</v>
      </c>
      <c r="N176" s="2">
        <v>13685</v>
      </c>
      <c r="O176" s="2"/>
      <c r="P176" s="2"/>
    </row>
    <row r="177" spans="1:16" x14ac:dyDescent="0.2">
      <c r="A177" s="4" t="s">
        <v>318</v>
      </c>
      <c r="B177" s="28" t="s">
        <v>319</v>
      </c>
      <c r="C177" s="13">
        <v>14306</v>
      </c>
      <c r="D177" s="2">
        <v>0</v>
      </c>
      <c r="E177" s="2">
        <v>1016</v>
      </c>
      <c r="F177" s="2">
        <v>592.79999999999995</v>
      </c>
      <c r="G177" s="2">
        <v>0</v>
      </c>
      <c r="H177" s="2">
        <v>3250</v>
      </c>
      <c r="I177" s="2">
        <v>19164.8</v>
      </c>
      <c r="J177" s="2">
        <v>2284.52</v>
      </c>
      <c r="K177" s="2">
        <v>1645.17</v>
      </c>
      <c r="L177" s="2">
        <v>2395.6099999999988</v>
      </c>
      <c r="M177" s="2">
        <v>6325.2999999999993</v>
      </c>
      <c r="N177" s="2">
        <v>12839.5</v>
      </c>
      <c r="O177" s="2"/>
      <c r="P177" s="2"/>
    </row>
    <row r="178" spans="1:16" x14ac:dyDescent="0.2">
      <c r="A178" s="4" t="s">
        <v>320</v>
      </c>
      <c r="B178" s="28" t="s">
        <v>321</v>
      </c>
      <c r="C178" s="13">
        <v>14306</v>
      </c>
      <c r="D178" s="2">
        <v>0</v>
      </c>
      <c r="E178" s="2">
        <v>1016</v>
      </c>
      <c r="F178" s="2">
        <v>684</v>
      </c>
      <c r="G178" s="2">
        <v>0</v>
      </c>
      <c r="H178" s="2">
        <v>3250</v>
      </c>
      <c r="I178" s="2">
        <v>19256</v>
      </c>
      <c r="J178" s="2">
        <v>2690.84</v>
      </c>
      <c r="K178" s="2">
        <v>1645.16</v>
      </c>
      <c r="L178" s="2">
        <v>549.5</v>
      </c>
      <c r="M178" s="2">
        <v>4885.5</v>
      </c>
      <c r="N178" s="2">
        <v>14370.5</v>
      </c>
      <c r="O178" s="2"/>
      <c r="P178" s="2"/>
    </row>
    <row r="179" spans="1:16" x14ac:dyDescent="0.2">
      <c r="A179" s="4" t="s">
        <v>322</v>
      </c>
      <c r="B179" s="28" t="s">
        <v>323</v>
      </c>
      <c r="C179" s="13">
        <v>14306</v>
      </c>
      <c r="D179" s="2">
        <v>0</v>
      </c>
      <c r="E179" s="2">
        <v>1016</v>
      </c>
      <c r="F179" s="2">
        <v>684</v>
      </c>
      <c r="G179" s="2">
        <v>0</v>
      </c>
      <c r="H179" s="2">
        <v>3250</v>
      </c>
      <c r="I179" s="2">
        <v>19256</v>
      </c>
      <c r="J179" s="2">
        <v>2690.84</v>
      </c>
      <c r="K179" s="2">
        <v>1645.16</v>
      </c>
      <c r="L179" s="2">
        <v>7708.5</v>
      </c>
      <c r="M179" s="2">
        <v>12044.5</v>
      </c>
      <c r="N179" s="2">
        <v>7211.5</v>
      </c>
      <c r="O179" s="2"/>
      <c r="P179" s="2"/>
    </row>
    <row r="180" spans="1:16" x14ac:dyDescent="0.2">
      <c r="A180" s="4" t="s">
        <v>324</v>
      </c>
      <c r="B180" s="28" t="s">
        <v>325</v>
      </c>
      <c r="C180" s="13">
        <v>14306</v>
      </c>
      <c r="D180" s="2">
        <v>0</v>
      </c>
      <c r="E180" s="2">
        <v>1016</v>
      </c>
      <c r="F180" s="2">
        <v>684</v>
      </c>
      <c r="G180" s="2">
        <v>0</v>
      </c>
      <c r="H180" s="2">
        <v>3250</v>
      </c>
      <c r="I180" s="2">
        <v>19256</v>
      </c>
      <c r="J180" s="2">
        <v>2689.14</v>
      </c>
      <c r="K180" s="2">
        <v>1645.17</v>
      </c>
      <c r="L180" s="2">
        <v>6411.6900000000005</v>
      </c>
      <c r="M180" s="2">
        <v>10746</v>
      </c>
      <c r="N180" s="2">
        <v>8510</v>
      </c>
      <c r="O180" s="2"/>
      <c r="P180" s="2"/>
    </row>
    <row r="181" spans="1:16" x14ac:dyDescent="0.2">
      <c r="A181" s="4" t="s">
        <v>326</v>
      </c>
      <c r="B181" s="28" t="s">
        <v>327</v>
      </c>
      <c r="C181" s="13">
        <v>14306</v>
      </c>
      <c r="D181" s="2">
        <v>200</v>
      </c>
      <c r="E181" s="2">
        <v>1016</v>
      </c>
      <c r="F181" s="2">
        <v>684</v>
      </c>
      <c r="G181" s="2">
        <v>0</v>
      </c>
      <c r="H181" s="2">
        <v>3250</v>
      </c>
      <c r="I181" s="2">
        <v>19456</v>
      </c>
      <c r="J181" s="2">
        <v>2730.59</v>
      </c>
      <c r="K181" s="2">
        <v>1645.17</v>
      </c>
      <c r="L181" s="2">
        <v>6825.74</v>
      </c>
      <c r="M181" s="2">
        <v>11201.5</v>
      </c>
      <c r="N181" s="2">
        <v>8254.5</v>
      </c>
      <c r="O181" s="2"/>
      <c r="P181" s="2"/>
    </row>
    <row r="182" spans="1:16" x14ac:dyDescent="0.2">
      <c r="A182" s="4" t="s">
        <v>328</v>
      </c>
      <c r="B182" s="28" t="s">
        <v>329</v>
      </c>
      <c r="C182" s="13">
        <v>14306</v>
      </c>
      <c r="D182" s="2">
        <v>0</v>
      </c>
      <c r="E182" s="2">
        <v>1016</v>
      </c>
      <c r="F182" s="2">
        <v>684</v>
      </c>
      <c r="G182" s="2">
        <v>0</v>
      </c>
      <c r="H182" s="2">
        <v>3250</v>
      </c>
      <c r="I182" s="2">
        <v>19256</v>
      </c>
      <c r="J182" s="2">
        <v>2689</v>
      </c>
      <c r="K182" s="2">
        <v>1645.17</v>
      </c>
      <c r="L182" s="2">
        <v>558.32999999999993</v>
      </c>
      <c r="M182" s="2">
        <v>4892.5</v>
      </c>
      <c r="N182" s="2">
        <v>14363.5</v>
      </c>
      <c r="O182" s="2"/>
      <c r="P182" s="2"/>
    </row>
    <row r="183" spans="1:16" x14ac:dyDescent="0.2">
      <c r="A183" s="4" t="s">
        <v>330</v>
      </c>
      <c r="B183" s="28" t="s">
        <v>331</v>
      </c>
      <c r="C183" s="13">
        <v>14306</v>
      </c>
      <c r="D183" s="2">
        <v>0</v>
      </c>
      <c r="E183" s="2">
        <v>1016</v>
      </c>
      <c r="F183" s="2">
        <v>684</v>
      </c>
      <c r="G183" s="2">
        <v>0</v>
      </c>
      <c r="H183" s="2">
        <v>3250</v>
      </c>
      <c r="I183" s="2">
        <v>19256</v>
      </c>
      <c r="J183" s="2">
        <v>2482.0300000000002</v>
      </c>
      <c r="K183" s="2">
        <v>1645.17</v>
      </c>
      <c r="L183" s="2">
        <v>6656.7999999999993</v>
      </c>
      <c r="M183" s="2">
        <v>10784</v>
      </c>
      <c r="N183" s="2">
        <v>8472</v>
      </c>
      <c r="O183" s="2"/>
      <c r="P183" s="2"/>
    </row>
    <row r="184" spans="1:16" x14ac:dyDescent="0.2">
      <c r="A184" s="4" t="s">
        <v>332</v>
      </c>
      <c r="B184" s="28" t="s">
        <v>333</v>
      </c>
      <c r="C184" s="13">
        <v>13308</v>
      </c>
      <c r="D184" s="2">
        <v>0</v>
      </c>
      <c r="E184" s="2">
        <v>915</v>
      </c>
      <c r="F184" s="2">
        <v>616</v>
      </c>
      <c r="G184" s="2">
        <v>0</v>
      </c>
      <c r="H184" s="2">
        <v>3250</v>
      </c>
      <c r="I184" s="2">
        <v>18089</v>
      </c>
      <c r="J184" s="2">
        <v>2441.54</v>
      </c>
      <c r="K184" s="2">
        <v>1530.38</v>
      </c>
      <c r="L184" s="2">
        <v>6759.58</v>
      </c>
      <c r="M184" s="2">
        <v>10731.5</v>
      </c>
      <c r="N184" s="2">
        <v>7357.5</v>
      </c>
      <c r="O184" s="2"/>
      <c r="P184" s="2"/>
    </row>
    <row r="185" spans="1:16" x14ac:dyDescent="0.2">
      <c r="A185" s="4" t="s">
        <v>334</v>
      </c>
      <c r="B185" s="28" t="s">
        <v>335</v>
      </c>
      <c r="C185" s="13">
        <v>15983</v>
      </c>
      <c r="D185" s="2">
        <v>0</v>
      </c>
      <c r="E185" s="2">
        <v>1093</v>
      </c>
      <c r="F185" s="2">
        <v>684</v>
      </c>
      <c r="G185" s="2">
        <v>0</v>
      </c>
      <c r="H185" s="2">
        <v>3250</v>
      </c>
      <c r="I185" s="2">
        <v>21010</v>
      </c>
      <c r="J185" s="2">
        <v>3065.48</v>
      </c>
      <c r="K185" s="2">
        <v>1838.02</v>
      </c>
      <c r="L185" s="2">
        <v>2273</v>
      </c>
      <c r="M185" s="2">
        <v>7176.5</v>
      </c>
      <c r="N185" s="2">
        <v>13833.5</v>
      </c>
      <c r="O185" s="2"/>
      <c r="P185" s="2"/>
    </row>
    <row r="186" spans="1:16" x14ac:dyDescent="0.2">
      <c r="A186" s="4" t="s">
        <v>336</v>
      </c>
      <c r="B186" s="28" t="s">
        <v>337</v>
      </c>
      <c r="C186" s="13">
        <v>13775</v>
      </c>
      <c r="D186" s="2">
        <v>0</v>
      </c>
      <c r="E186" s="2">
        <v>903</v>
      </c>
      <c r="F186" s="2">
        <v>549</v>
      </c>
      <c r="G186" s="2">
        <v>0</v>
      </c>
      <c r="H186" s="2">
        <v>3250</v>
      </c>
      <c r="I186" s="2">
        <v>18477</v>
      </c>
      <c r="J186" s="2">
        <v>2521.7199999999998</v>
      </c>
      <c r="K186" s="2">
        <v>1584.11</v>
      </c>
      <c r="L186" s="2">
        <v>6092.67</v>
      </c>
      <c r="M186" s="2">
        <v>10198.5</v>
      </c>
      <c r="N186" s="2">
        <v>8278.5</v>
      </c>
      <c r="O186" s="2"/>
      <c r="P186" s="2"/>
    </row>
    <row r="187" spans="1:16" x14ac:dyDescent="0.2">
      <c r="A187" s="4" t="s">
        <v>512</v>
      </c>
      <c r="B187" s="28" t="s">
        <v>513</v>
      </c>
      <c r="C187" s="13">
        <v>14306</v>
      </c>
      <c r="D187" s="2">
        <v>0</v>
      </c>
      <c r="E187" s="2">
        <v>1016</v>
      </c>
      <c r="F187" s="2">
        <v>684</v>
      </c>
      <c r="G187" s="2">
        <v>0</v>
      </c>
      <c r="H187" s="2">
        <v>3250</v>
      </c>
      <c r="I187" s="2">
        <v>19256</v>
      </c>
      <c r="J187" s="2">
        <v>2674.99</v>
      </c>
      <c r="K187" s="2">
        <v>1645.17</v>
      </c>
      <c r="L187" s="2">
        <v>4349.84</v>
      </c>
      <c r="M187" s="2">
        <v>8670</v>
      </c>
      <c r="N187" s="2">
        <v>10586</v>
      </c>
      <c r="O187" s="2"/>
      <c r="P187" s="2"/>
    </row>
    <row r="188" spans="1:16" x14ac:dyDescent="0.2">
      <c r="A188" s="4" t="s">
        <v>338</v>
      </c>
      <c r="B188" s="28" t="s">
        <v>339</v>
      </c>
      <c r="C188" s="13">
        <v>13775</v>
      </c>
      <c r="D188" s="2">
        <v>0</v>
      </c>
      <c r="E188" s="2">
        <v>903</v>
      </c>
      <c r="F188" s="2">
        <v>311.10000000000002</v>
      </c>
      <c r="G188" s="2">
        <v>0</v>
      </c>
      <c r="H188" s="2">
        <v>3250</v>
      </c>
      <c r="I188" s="2">
        <v>18239.099999999999</v>
      </c>
      <c r="J188" s="2">
        <v>2473.63</v>
      </c>
      <c r="K188" s="2">
        <v>1584.11</v>
      </c>
      <c r="L188" s="2">
        <v>2562.8599999999988</v>
      </c>
      <c r="M188" s="2">
        <v>6620.5999999999985</v>
      </c>
      <c r="N188" s="2">
        <v>11618.5</v>
      </c>
      <c r="O188" s="2"/>
      <c r="P188" s="2"/>
    </row>
    <row r="189" spans="1:16" x14ac:dyDescent="0.2">
      <c r="A189" s="4" t="s">
        <v>340</v>
      </c>
      <c r="B189" s="28" t="s">
        <v>341</v>
      </c>
      <c r="C189" s="13">
        <v>13775</v>
      </c>
      <c r="D189" s="2">
        <v>200</v>
      </c>
      <c r="E189" s="2">
        <v>903</v>
      </c>
      <c r="F189" s="2">
        <v>549</v>
      </c>
      <c r="G189" s="2">
        <v>0</v>
      </c>
      <c r="H189" s="2">
        <v>3250</v>
      </c>
      <c r="I189" s="2">
        <v>18677</v>
      </c>
      <c r="J189" s="2">
        <v>2562.8000000000002</v>
      </c>
      <c r="K189" s="2">
        <v>1584.11</v>
      </c>
      <c r="L189" s="2">
        <v>4146.59</v>
      </c>
      <c r="M189" s="2">
        <v>8293.5</v>
      </c>
      <c r="N189" s="2">
        <v>10383.5</v>
      </c>
      <c r="O189" s="2"/>
      <c r="P189" s="2"/>
    </row>
    <row r="190" spans="1:16" x14ac:dyDescent="0.2">
      <c r="A190" s="4" t="s">
        <v>342</v>
      </c>
      <c r="B190" s="28" t="s">
        <v>343</v>
      </c>
      <c r="C190" s="13">
        <v>13775</v>
      </c>
      <c r="D190" s="2">
        <v>0</v>
      </c>
      <c r="E190" s="2">
        <v>903</v>
      </c>
      <c r="F190" s="2">
        <v>549</v>
      </c>
      <c r="G190" s="2">
        <v>0</v>
      </c>
      <c r="H190" s="2">
        <v>3250</v>
      </c>
      <c r="I190" s="2">
        <v>18477</v>
      </c>
      <c r="J190" s="2">
        <v>2421.06</v>
      </c>
      <c r="K190" s="2">
        <v>1584.12</v>
      </c>
      <c r="L190" s="2">
        <v>2734.3199999999997</v>
      </c>
      <c r="M190" s="2">
        <v>6739.5</v>
      </c>
      <c r="N190" s="2">
        <v>11737.5</v>
      </c>
      <c r="O190" s="2"/>
      <c r="P190" s="2"/>
    </row>
    <row r="191" spans="1:16" x14ac:dyDescent="0.2">
      <c r="A191" s="4" t="s">
        <v>344</v>
      </c>
      <c r="B191" s="28" t="s">
        <v>345</v>
      </c>
      <c r="C191" s="13">
        <v>13775</v>
      </c>
      <c r="D191" s="2">
        <v>0</v>
      </c>
      <c r="E191" s="2">
        <v>903</v>
      </c>
      <c r="F191" s="2">
        <v>549</v>
      </c>
      <c r="G191" s="2">
        <v>0</v>
      </c>
      <c r="H191" s="2">
        <v>3250</v>
      </c>
      <c r="I191" s="2">
        <v>18477</v>
      </c>
      <c r="J191" s="2">
        <v>2328.29</v>
      </c>
      <c r="K191" s="2">
        <v>1584.11</v>
      </c>
      <c r="L191" s="2">
        <v>1292.1000000000004</v>
      </c>
      <c r="M191" s="2">
        <v>5204.5</v>
      </c>
      <c r="N191" s="2">
        <v>13272.5</v>
      </c>
      <c r="O191" s="2"/>
      <c r="P191" s="2"/>
    </row>
    <row r="192" spans="1:16" x14ac:dyDescent="0.2">
      <c r="A192" s="4" t="s">
        <v>346</v>
      </c>
      <c r="B192" s="28" t="s">
        <v>347</v>
      </c>
      <c r="C192" s="13">
        <v>13775</v>
      </c>
      <c r="D192" s="2">
        <v>200</v>
      </c>
      <c r="E192" s="2">
        <v>903</v>
      </c>
      <c r="F192" s="2">
        <v>549</v>
      </c>
      <c r="G192" s="2">
        <v>0</v>
      </c>
      <c r="H192" s="2">
        <v>3250</v>
      </c>
      <c r="I192" s="2">
        <v>18677</v>
      </c>
      <c r="J192" s="2">
        <v>2561.64</v>
      </c>
      <c r="K192" s="2">
        <v>1584.11</v>
      </c>
      <c r="L192" s="2">
        <v>1527.75</v>
      </c>
      <c r="M192" s="2">
        <v>5673.5</v>
      </c>
      <c r="N192" s="2">
        <v>13003.5</v>
      </c>
      <c r="O192" s="2"/>
      <c r="P192" s="2"/>
    </row>
    <row r="193" spans="1:16" x14ac:dyDescent="0.2">
      <c r="A193" s="4" t="s">
        <v>348</v>
      </c>
      <c r="B193" s="28" t="s">
        <v>349</v>
      </c>
      <c r="C193" s="13">
        <v>11929</v>
      </c>
      <c r="D193" s="2">
        <v>0</v>
      </c>
      <c r="E193" s="2">
        <v>737</v>
      </c>
      <c r="F193" s="2">
        <v>425</v>
      </c>
      <c r="G193" s="2">
        <v>0</v>
      </c>
      <c r="H193" s="2">
        <v>3250</v>
      </c>
      <c r="I193" s="2">
        <v>16341</v>
      </c>
      <c r="J193" s="2">
        <v>1913.99</v>
      </c>
      <c r="K193" s="2">
        <v>1371.83</v>
      </c>
      <c r="L193" s="2">
        <v>1168.6800000000003</v>
      </c>
      <c r="M193" s="2">
        <v>4454.5</v>
      </c>
      <c r="N193" s="2">
        <v>11886.5</v>
      </c>
      <c r="O193" s="2"/>
      <c r="P193" s="2"/>
    </row>
    <row r="194" spans="1:16" x14ac:dyDescent="0.2">
      <c r="A194" s="4" t="s">
        <v>153</v>
      </c>
      <c r="B194" s="28" t="s">
        <v>154</v>
      </c>
      <c r="C194" s="13">
        <v>11442</v>
      </c>
      <c r="D194" s="2">
        <v>400</v>
      </c>
      <c r="E194" s="2">
        <v>737</v>
      </c>
      <c r="F194" s="2">
        <v>455</v>
      </c>
      <c r="G194" s="2">
        <v>0</v>
      </c>
      <c r="H194" s="2">
        <v>3159</v>
      </c>
      <c r="I194" s="2">
        <v>16193</v>
      </c>
      <c r="J194" s="2">
        <v>2091.5700000000002</v>
      </c>
      <c r="K194" s="2">
        <v>1343.83</v>
      </c>
      <c r="L194" s="2">
        <v>119.60000000000036</v>
      </c>
      <c r="M194" s="2">
        <v>3555.0000000000005</v>
      </c>
      <c r="N194" s="2">
        <v>12638</v>
      </c>
      <c r="O194" s="2"/>
      <c r="P194" s="2"/>
    </row>
    <row r="195" spans="1:16" s="26" customFormat="1" x14ac:dyDescent="0.2">
      <c r="A195" s="11"/>
      <c r="B195" s="29"/>
      <c r="C195" s="26" t="s">
        <v>39</v>
      </c>
      <c r="D195" s="26" t="s">
        <v>39</v>
      </c>
      <c r="E195" s="26" t="s">
        <v>39</v>
      </c>
      <c r="F195" s="26" t="s">
        <v>39</v>
      </c>
      <c r="G195" s="26" t="s">
        <v>39</v>
      </c>
      <c r="H195" s="26" t="s">
        <v>39</v>
      </c>
      <c r="I195" s="26" t="s">
        <v>39</v>
      </c>
      <c r="J195" s="26" t="s">
        <v>39</v>
      </c>
      <c r="K195" s="26" t="s">
        <v>39</v>
      </c>
      <c r="L195" s="26" t="s">
        <v>39</v>
      </c>
      <c r="M195" s="26" t="s">
        <v>39</v>
      </c>
      <c r="N195" s="26" t="s">
        <v>39</v>
      </c>
      <c r="O195" s="2"/>
      <c r="P195" s="2"/>
    </row>
    <row r="196" spans="1:16" x14ac:dyDescent="0.2">
      <c r="B196" s="28"/>
      <c r="O196" s="2"/>
      <c r="P196" s="2"/>
    </row>
    <row r="197" spans="1:16" x14ac:dyDescent="0.2">
      <c r="A197" s="10" t="s">
        <v>358</v>
      </c>
      <c r="B197" s="28"/>
      <c r="O197" s="2"/>
      <c r="P197" s="2"/>
    </row>
    <row r="198" spans="1:16" x14ac:dyDescent="0.2">
      <c r="A198" s="4" t="s">
        <v>359</v>
      </c>
      <c r="B198" s="28" t="s">
        <v>360</v>
      </c>
      <c r="C198" s="13">
        <v>14306</v>
      </c>
      <c r="D198" s="2">
        <v>0</v>
      </c>
      <c r="E198" s="2">
        <v>1016</v>
      </c>
      <c r="F198" s="2">
        <v>684</v>
      </c>
      <c r="G198" s="2">
        <v>708.5</v>
      </c>
      <c r="H198" s="2">
        <v>3500</v>
      </c>
      <c r="I198" s="2">
        <v>20214.5</v>
      </c>
      <c r="J198" s="2">
        <v>2894.02</v>
      </c>
      <c r="K198" s="2">
        <v>1645.17</v>
      </c>
      <c r="L198" s="2">
        <v>7502.8099999999995</v>
      </c>
      <c r="M198" s="2">
        <v>12042</v>
      </c>
      <c r="N198" s="2">
        <v>8172.5</v>
      </c>
      <c r="O198" s="2"/>
      <c r="P198" s="2"/>
    </row>
    <row r="199" spans="1:16" x14ac:dyDescent="0.2">
      <c r="A199" s="4" t="s">
        <v>361</v>
      </c>
      <c r="B199" s="28" t="s">
        <v>362</v>
      </c>
      <c r="C199" s="13">
        <v>11929</v>
      </c>
      <c r="D199" s="2">
        <v>400</v>
      </c>
      <c r="E199" s="2">
        <v>737</v>
      </c>
      <c r="F199" s="2">
        <v>455</v>
      </c>
      <c r="G199" s="2">
        <v>566.79999999999995</v>
      </c>
      <c r="H199" s="2">
        <v>3250</v>
      </c>
      <c r="I199" s="2">
        <v>17337.8</v>
      </c>
      <c r="J199" s="2">
        <v>2281.12</v>
      </c>
      <c r="K199" s="2">
        <v>1371.82</v>
      </c>
      <c r="L199" s="2">
        <v>6720.3600000000006</v>
      </c>
      <c r="M199" s="2">
        <v>10373.299999999999</v>
      </c>
      <c r="N199" s="2">
        <v>6964.5</v>
      </c>
      <c r="O199" s="2"/>
      <c r="P199" s="2"/>
    </row>
    <row r="200" spans="1:16" x14ac:dyDescent="0.2">
      <c r="A200" s="4" t="s">
        <v>363</v>
      </c>
      <c r="B200" s="28" t="s">
        <v>364</v>
      </c>
      <c r="C200" s="13">
        <v>14306</v>
      </c>
      <c r="D200" s="2">
        <v>0</v>
      </c>
      <c r="E200" s="2">
        <v>1016</v>
      </c>
      <c r="F200" s="2">
        <v>684</v>
      </c>
      <c r="G200" s="2">
        <v>566.79999999999995</v>
      </c>
      <c r="H200" s="2">
        <v>3500</v>
      </c>
      <c r="I200" s="2">
        <v>20072.8</v>
      </c>
      <c r="J200" s="2">
        <v>2865.3</v>
      </c>
      <c r="K200" s="2">
        <v>1645.16</v>
      </c>
      <c r="L200" s="2">
        <v>4549.34</v>
      </c>
      <c r="M200" s="2">
        <v>9059.7999999999993</v>
      </c>
      <c r="N200" s="2">
        <v>11013</v>
      </c>
      <c r="O200" s="2"/>
      <c r="P200" s="2"/>
    </row>
    <row r="201" spans="1:16" x14ac:dyDescent="0.2">
      <c r="A201" s="4" t="s">
        <v>365</v>
      </c>
      <c r="B201" s="28" t="s">
        <v>366</v>
      </c>
      <c r="C201" s="13">
        <v>11929</v>
      </c>
      <c r="D201" s="2">
        <v>400</v>
      </c>
      <c r="E201" s="2">
        <v>737</v>
      </c>
      <c r="F201" s="2">
        <v>455</v>
      </c>
      <c r="G201" s="2">
        <v>425.1</v>
      </c>
      <c r="H201" s="2">
        <v>3250</v>
      </c>
      <c r="I201" s="2">
        <v>17196.099999999999</v>
      </c>
      <c r="J201" s="2">
        <v>2250.86</v>
      </c>
      <c r="K201" s="2">
        <v>1371.82</v>
      </c>
      <c r="L201" s="2">
        <v>525.91999999999825</v>
      </c>
      <c r="M201" s="2">
        <v>4148.5999999999985</v>
      </c>
      <c r="N201" s="2">
        <v>13047.5</v>
      </c>
      <c r="O201" s="2"/>
      <c r="P201" s="2"/>
    </row>
    <row r="202" spans="1:16" x14ac:dyDescent="0.2">
      <c r="A202" s="4" t="s">
        <v>367</v>
      </c>
      <c r="B202" s="28" t="s">
        <v>368</v>
      </c>
      <c r="C202" s="13">
        <v>14306</v>
      </c>
      <c r="D202" s="2">
        <v>0</v>
      </c>
      <c r="E202" s="2">
        <v>1016</v>
      </c>
      <c r="F202" s="2">
        <v>684</v>
      </c>
      <c r="G202" s="2">
        <v>425.1</v>
      </c>
      <c r="H202" s="2">
        <v>3250</v>
      </c>
      <c r="I202" s="2">
        <v>19681.099999999999</v>
      </c>
      <c r="J202" s="2">
        <v>2781.64</v>
      </c>
      <c r="K202" s="2">
        <v>1645.16</v>
      </c>
      <c r="L202" s="2">
        <v>7029.2999999999993</v>
      </c>
      <c r="M202" s="2">
        <v>11456.099999999999</v>
      </c>
      <c r="N202" s="2">
        <v>8225</v>
      </c>
      <c r="O202" s="2"/>
      <c r="P202" s="2"/>
    </row>
    <row r="203" spans="1:16" x14ac:dyDescent="0.2">
      <c r="A203" s="4" t="s">
        <v>369</v>
      </c>
      <c r="B203" s="28" t="s">
        <v>370</v>
      </c>
      <c r="C203" s="13">
        <v>11929</v>
      </c>
      <c r="D203" s="2">
        <v>200</v>
      </c>
      <c r="E203" s="2">
        <v>737</v>
      </c>
      <c r="F203" s="2">
        <v>455</v>
      </c>
      <c r="G203" s="2">
        <v>283.39999999999998</v>
      </c>
      <c r="H203" s="2">
        <v>3250</v>
      </c>
      <c r="I203" s="2">
        <v>16854.400000000001</v>
      </c>
      <c r="J203" s="2">
        <v>2103.1999999999998</v>
      </c>
      <c r="K203" s="2">
        <v>1371.83</v>
      </c>
      <c r="L203" s="2">
        <v>8919.3700000000026</v>
      </c>
      <c r="M203" s="2">
        <v>12394.400000000001</v>
      </c>
      <c r="N203" s="2">
        <v>4460</v>
      </c>
      <c r="O203" s="2"/>
      <c r="P203" s="2"/>
    </row>
    <row r="204" spans="1:16" x14ac:dyDescent="0.2">
      <c r="A204" s="4" t="s">
        <v>371</v>
      </c>
      <c r="B204" s="28" t="s">
        <v>372</v>
      </c>
      <c r="C204" s="13">
        <v>11929</v>
      </c>
      <c r="D204" s="2">
        <v>400</v>
      </c>
      <c r="E204" s="2">
        <v>737</v>
      </c>
      <c r="F204" s="2">
        <v>455</v>
      </c>
      <c r="G204" s="2">
        <v>283.39999999999998</v>
      </c>
      <c r="H204" s="2">
        <v>3250</v>
      </c>
      <c r="I204" s="2">
        <v>17054.400000000001</v>
      </c>
      <c r="J204" s="2">
        <v>2220.6</v>
      </c>
      <c r="K204" s="2">
        <v>1371.82</v>
      </c>
      <c r="L204" s="2">
        <v>3829.4800000000014</v>
      </c>
      <c r="M204" s="2">
        <v>7421.9000000000015</v>
      </c>
      <c r="N204" s="2">
        <v>9632.5</v>
      </c>
      <c r="O204" s="2"/>
      <c r="P204" s="2"/>
    </row>
    <row r="205" spans="1:16" x14ac:dyDescent="0.2">
      <c r="A205" s="4" t="s">
        <v>373</v>
      </c>
      <c r="B205" s="28" t="s">
        <v>374</v>
      </c>
      <c r="C205" s="13">
        <v>14306</v>
      </c>
      <c r="D205" s="2">
        <v>0</v>
      </c>
      <c r="E205" s="2">
        <v>1016</v>
      </c>
      <c r="F205" s="2">
        <v>684</v>
      </c>
      <c r="G205" s="2">
        <v>283.39999999999998</v>
      </c>
      <c r="H205" s="2">
        <v>3250</v>
      </c>
      <c r="I205" s="2">
        <v>19539.400000000001</v>
      </c>
      <c r="J205" s="2">
        <v>2751.36</v>
      </c>
      <c r="K205" s="2">
        <v>1645.16</v>
      </c>
      <c r="L205" s="2">
        <v>5423.380000000001</v>
      </c>
      <c r="M205" s="2">
        <v>9819.9000000000015</v>
      </c>
      <c r="N205" s="2">
        <v>9719.5</v>
      </c>
      <c r="O205" s="2"/>
      <c r="P205" s="2"/>
    </row>
    <row r="206" spans="1:16" x14ac:dyDescent="0.2">
      <c r="A206" s="4" t="s">
        <v>375</v>
      </c>
      <c r="B206" s="28" t="s">
        <v>376</v>
      </c>
      <c r="C206" s="13">
        <v>14306</v>
      </c>
      <c r="D206" s="2">
        <v>0</v>
      </c>
      <c r="E206" s="2">
        <v>1016</v>
      </c>
      <c r="F206" s="2">
        <v>684</v>
      </c>
      <c r="G206" s="2">
        <v>283.39999999999998</v>
      </c>
      <c r="H206" s="2">
        <v>3250</v>
      </c>
      <c r="I206" s="2">
        <v>19539.400000000001</v>
      </c>
      <c r="J206" s="2">
        <v>2749.81</v>
      </c>
      <c r="K206" s="2">
        <v>1645.17</v>
      </c>
      <c r="L206" s="2">
        <v>5628.9200000000019</v>
      </c>
      <c r="M206" s="2">
        <v>10023.900000000001</v>
      </c>
      <c r="N206" s="2">
        <v>9515.5</v>
      </c>
      <c r="O206" s="2"/>
      <c r="P206" s="2"/>
    </row>
    <row r="207" spans="1:16" x14ac:dyDescent="0.2">
      <c r="A207" s="4" t="s">
        <v>377</v>
      </c>
      <c r="B207" s="28" t="s">
        <v>378</v>
      </c>
      <c r="C207" s="13">
        <v>14306</v>
      </c>
      <c r="D207" s="2">
        <v>0</v>
      </c>
      <c r="E207" s="2">
        <v>1016</v>
      </c>
      <c r="F207" s="2">
        <v>684</v>
      </c>
      <c r="G207" s="2">
        <v>283.39999999999998</v>
      </c>
      <c r="H207" s="2">
        <v>3250</v>
      </c>
      <c r="I207" s="2">
        <v>19539.400000000001</v>
      </c>
      <c r="J207" s="2">
        <v>2751.36</v>
      </c>
      <c r="K207" s="2">
        <v>1645.16</v>
      </c>
      <c r="L207" s="2">
        <v>3149.880000000001</v>
      </c>
      <c r="M207" s="2">
        <v>7546.4000000000015</v>
      </c>
      <c r="N207" s="2">
        <v>11993</v>
      </c>
      <c r="O207" s="2"/>
      <c r="P207" s="2"/>
    </row>
    <row r="208" spans="1:16" x14ac:dyDescent="0.2">
      <c r="A208" s="4" t="s">
        <v>379</v>
      </c>
      <c r="B208" s="28" t="s">
        <v>380</v>
      </c>
      <c r="C208" s="13">
        <v>14306</v>
      </c>
      <c r="D208" s="2">
        <v>0</v>
      </c>
      <c r="E208" s="2">
        <v>1016</v>
      </c>
      <c r="F208" s="2">
        <v>684</v>
      </c>
      <c r="G208" s="2">
        <v>0</v>
      </c>
      <c r="H208" s="2">
        <v>3391.73</v>
      </c>
      <c r="I208" s="2">
        <v>19397.73</v>
      </c>
      <c r="J208" s="2">
        <v>2705.97</v>
      </c>
      <c r="K208" s="2">
        <v>1645.16</v>
      </c>
      <c r="L208" s="2">
        <v>3353.0999999999985</v>
      </c>
      <c r="M208" s="2">
        <v>7704.2299999999987</v>
      </c>
      <c r="N208" s="2">
        <v>11693.5</v>
      </c>
      <c r="O208" s="2"/>
      <c r="P208" s="2"/>
    </row>
    <row r="209" spans="1:16" x14ac:dyDescent="0.2">
      <c r="A209" s="4" t="s">
        <v>381</v>
      </c>
      <c r="B209" s="28" t="s">
        <v>382</v>
      </c>
      <c r="C209" s="13">
        <v>14306</v>
      </c>
      <c r="D209" s="2">
        <v>0</v>
      </c>
      <c r="E209" s="2">
        <v>1016</v>
      </c>
      <c r="F209" s="2">
        <v>684</v>
      </c>
      <c r="G209" s="2">
        <v>0</v>
      </c>
      <c r="H209" s="2">
        <v>4667.34</v>
      </c>
      <c r="I209" s="2">
        <v>20673.34</v>
      </c>
      <c r="J209" s="2">
        <v>2872.48</v>
      </c>
      <c r="K209" s="2">
        <v>1645.16</v>
      </c>
      <c r="L209" s="2">
        <v>549.20000000000073</v>
      </c>
      <c r="M209" s="2">
        <v>5066.8400000000011</v>
      </c>
      <c r="N209" s="2">
        <v>15606.5</v>
      </c>
      <c r="O209" s="2"/>
      <c r="P209" s="2"/>
    </row>
    <row r="210" spans="1:16" x14ac:dyDescent="0.2">
      <c r="A210" s="4" t="s">
        <v>383</v>
      </c>
      <c r="B210" s="28" t="s">
        <v>384</v>
      </c>
      <c r="C210" s="13">
        <v>14306</v>
      </c>
      <c r="D210" s="2">
        <v>0</v>
      </c>
      <c r="E210" s="2">
        <v>1016</v>
      </c>
      <c r="F210" s="2">
        <v>684</v>
      </c>
      <c r="G210" s="2">
        <v>0</v>
      </c>
      <c r="H210" s="2">
        <v>3250</v>
      </c>
      <c r="I210" s="2">
        <v>19256</v>
      </c>
      <c r="J210" s="2">
        <v>2690.84</v>
      </c>
      <c r="K210" s="2">
        <v>1645.16</v>
      </c>
      <c r="L210" s="2">
        <v>1399.5</v>
      </c>
      <c r="M210" s="2">
        <v>5735.5</v>
      </c>
      <c r="N210" s="2">
        <v>13520.5</v>
      </c>
      <c r="O210" s="2"/>
      <c r="P210" s="2"/>
    </row>
    <row r="211" spans="1:16" x14ac:dyDescent="0.2">
      <c r="A211" s="4" t="s">
        <v>385</v>
      </c>
      <c r="B211" s="28" t="s">
        <v>540</v>
      </c>
      <c r="C211" s="13">
        <v>14306</v>
      </c>
      <c r="D211" s="2">
        <v>0</v>
      </c>
      <c r="E211" s="2">
        <v>1016</v>
      </c>
      <c r="F211" s="2">
        <v>684</v>
      </c>
      <c r="G211" s="2">
        <v>0</v>
      </c>
      <c r="H211" s="2">
        <v>3250</v>
      </c>
      <c r="I211" s="2">
        <v>19256</v>
      </c>
      <c r="J211" s="2">
        <v>2690.84</v>
      </c>
      <c r="K211" s="2">
        <v>1645.16</v>
      </c>
      <c r="L211" s="2">
        <v>2049.5</v>
      </c>
      <c r="M211" s="2">
        <v>6385.5</v>
      </c>
      <c r="N211" s="2">
        <v>12870.5</v>
      </c>
      <c r="O211" s="2"/>
      <c r="P211" s="2"/>
    </row>
    <row r="212" spans="1:16" x14ac:dyDescent="0.2">
      <c r="A212" s="4" t="s">
        <v>387</v>
      </c>
      <c r="B212" s="28" t="s">
        <v>388</v>
      </c>
      <c r="C212" s="13">
        <v>14306</v>
      </c>
      <c r="D212" s="2">
        <v>0</v>
      </c>
      <c r="E212" s="2">
        <v>1016</v>
      </c>
      <c r="F212" s="2">
        <v>684</v>
      </c>
      <c r="G212" s="2">
        <v>0</v>
      </c>
      <c r="H212" s="2">
        <v>3675.2</v>
      </c>
      <c r="I212" s="2">
        <v>19681.2</v>
      </c>
      <c r="J212" s="2">
        <v>2736.24</v>
      </c>
      <c r="K212" s="2">
        <v>1645.16</v>
      </c>
      <c r="L212" s="2">
        <v>5795.8000000000011</v>
      </c>
      <c r="M212" s="2">
        <v>10177.200000000001</v>
      </c>
      <c r="N212" s="2">
        <v>9504</v>
      </c>
      <c r="O212" s="2"/>
      <c r="P212" s="2"/>
    </row>
    <row r="213" spans="1:16" x14ac:dyDescent="0.2">
      <c r="A213" s="4" t="s">
        <v>389</v>
      </c>
      <c r="B213" s="28" t="s">
        <v>390</v>
      </c>
      <c r="C213" s="13">
        <v>14306</v>
      </c>
      <c r="D213" s="2">
        <v>0</v>
      </c>
      <c r="E213" s="2">
        <v>1016</v>
      </c>
      <c r="F213" s="2">
        <v>684</v>
      </c>
      <c r="G213" s="2">
        <v>0</v>
      </c>
      <c r="H213" s="2">
        <v>3250</v>
      </c>
      <c r="I213" s="2">
        <v>19256</v>
      </c>
      <c r="J213" s="2">
        <v>2690.84</v>
      </c>
      <c r="K213" s="2">
        <v>1645.16</v>
      </c>
      <c r="L213" s="2">
        <v>374</v>
      </c>
      <c r="M213" s="2">
        <v>4710</v>
      </c>
      <c r="N213" s="2">
        <v>14546</v>
      </c>
      <c r="O213" s="2"/>
      <c r="P213" s="2"/>
    </row>
    <row r="214" spans="1:16" x14ac:dyDescent="0.2">
      <c r="A214" s="4" t="s">
        <v>391</v>
      </c>
      <c r="B214" s="28" t="s">
        <v>392</v>
      </c>
      <c r="C214" s="13">
        <v>14306</v>
      </c>
      <c r="D214" s="2">
        <v>0</v>
      </c>
      <c r="E214" s="2">
        <v>1016</v>
      </c>
      <c r="F214" s="2">
        <v>684</v>
      </c>
      <c r="G214" s="2">
        <v>0</v>
      </c>
      <c r="H214" s="2">
        <v>3250</v>
      </c>
      <c r="I214" s="2">
        <v>19256</v>
      </c>
      <c r="J214" s="2">
        <v>2690.84</v>
      </c>
      <c r="K214" s="2">
        <v>1645.16</v>
      </c>
      <c r="L214" s="2">
        <v>495</v>
      </c>
      <c r="M214" s="2">
        <v>4831</v>
      </c>
      <c r="N214" s="2">
        <v>14425</v>
      </c>
      <c r="O214" s="2"/>
      <c r="P214" s="2"/>
    </row>
    <row r="215" spans="1:16" x14ac:dyDescent="0.2">
      <c r="A215" s="4" t="s">
        <v>393</v>
      </c>
      <c r="B215" s="28" t="s">
        <v>394</v>
      </c>
      <c r="C215" s="13">
        <v>14306</v>
      </c>
      <c r="D215" s="2">
        <v>0</v>
      </c>
      <c r="E215" s="2">
        <v>1016</v>
      </c>
      <c r="F215" s="2">
        <v>684</v>
      </c>
      <c r="G215" s="2">
        <v>0</v>
      </c>
      <c r="H215" s="2">
        <v>3250</v>
      </c>
      <c r="I215" s="2">
        <v>19256</v>
      </c>
      <c r="J215" s="2">
        <v>2690.84</v>
      </c>
      <c r="K215" s="2">
        <v>1645.16</v>
      </c>
      <c r="L215" s="2">
        <v>374</v>
      </c>
      <c r="M215" s="2">
        <v>4710</v>
      </c>
      <c r="N215" s="2">
        <v>14546</v>
      </c>
      <c r="O215" s="2"/>
      <c r="P215" s="2"/>
    </row>
    <row r="216" spans="1:16" x14ac:dyDescent="0.2">
      <c r="A216" s="4" t="s">
        <v>395</v>
      </c>
      <c r="B216" s="28" t="s">
        <v>396</v>
      </c>
      <c r="C216" s="13">
        <v>14306</v>
      </c>
      <c r="D216" s="2">
        <v>0</v>
      </c>
      <c r="E216" s="2">
        <v>1016</v>
      </c>
      <c r="F216" s="2">
        <v>456</v>
      </c>
      <c r="G216" s="2">
        <v>0</v>
      </c>
      <c r="H216" s="2">
        <v>3250</v>
      </c>
      <c r="I216" s="2">
        <v>19028</v>
      </c>
      <c r="J216" s="2">
        <v>2638.18</v>
      </c>
      <c r="K216" s="2">
        <v>1645.17</v>
      </c>
      <c r="L216" s="2">
        <v>392.64999999999964</v>
      </c>
      <c r="M216" s="2">
        <v>4676</v>
      </c>
      <c r="N216" s="2">
        <v>14352</v>
      </c>
      <c r="O216" s="2"/>
      <c r="P216" s="2"/>
    </row>
    <row r="217" spans="1:16" x14ac:dyDescent="0.2">
      <c r="A217" s="4" t="s">
        <v>397</v>
      </c>
      <c r="B217" s="28" t="s">
        <v>398</v>
      </c>
      <c r="C217" s="13">
        <v>14306</v>
      </c>
      <c r="D217" s="2">
        <v>0</v>
      </c>
      <c r="E217" s="2">
        <v>1016</v>
      </c>
      <c r="F217" s="2">
        <v>342</v>
      </c>
      <c r="G217" s="2">
        <v>0</v>
      </c>
      <c r="H217" s="2">
        <v>3250</v>
      </c>
      <c r="I217" s="2">
        <v>18914</v>
      </c>
      <c r="J217" s="2">
        <v>2617.79</v>
      </c>
      <c r="K217" s="2">
        <v>1645.16</v>
      </c>
      <c r="L217" s="2">
        <v>374.04999999999927</v>
      </c>
      <c r="M217" s="2">
        <v>4636.9999999999991</v>
      </c>
      <c r="N217" s="2">
        <v>14277</v>
      </c>
      <c r="O217" s="2"/>
      <c r="P217" s="2"/>
    </row>
    <row r="218" spans="1:16" x14ac:dyDescent="0.2">
      <c r="A218" s="4" t="s">
        <v>399</v>
      </c>
      <c r="B218" s="28" t="s">
        <v>400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3250</v>
      </c>
      <c r="I218" s="2">
        <v>19256</v>
      </c>
      <c r="J218" s="2">
        <v>2690.84</v>
      </c>
      <c r="K218" s="2">
        <v>1645.16</v>
      </c>
      <c r="L218" s="2">
        <v>374</v>
      </c>
      <c r="M218" s="2">
        <v>4710</v>
      </c>
      <c r="N218" s="2">
        <v>14546</v>
      </c>
      <c r="O218" s="2"/>
      <c r="P218" s="2"/>
    </row>
    <row r="219" spans="1:16" x14ac:dyDescent="0.2">
      <c r="A219" s="4" t="s">
        <v>401</v>
      </c>
      <c r="B219" s="28" t="s">
        <v>402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3105.9</v>
      </c>
      <c r="I219" s="2">
        <v>19111.900000000001</v>
      </c>
      <c r="J219" s="2">
        <v>2569.23</v>
      </c>
      <c r="K219" s="2">
        <v>1645.16</v>
      </c>
      <c r="L219" s="2">
        <v>259.51000000000204</v>
      </c>
      <c r="M219" s="2">
        <v>4473.9000000000024</v>
      </c>
      <c r="N219" s="2">
        <v>14638</v>
      </c>
      <c r="O219" s="2"/>
      <c r="P219" s="2"/>
    </row>
    <row r="220" spans="1:16" x14ac:dyDescent="0.2">
      <c r="A220" s="4" t="s">
        <v>403</v>
      </c>
      <c r="B220" s="28" t="s">
        <v>404</v>
      </c>
      <c r="C220" s="2">
        <v>14306</v>
      </c>
      <c r="D220" s="2">
        <v>0</v>
      </c>
      <c r="E220" s="2">
        <v>457.5</v>
      </c>
      <c r="F220" s="2">
        <v>418</v>
      </c>
      <c r="G220" s="2">
        <v>0</v>
      </c>
      <c r="H220" s="2">
        <v>0</v>
      </c>
      <c r="I220" s="2">
        <v>15181.5</v>
      </c>
      <c r="J220" s="2">
        <v>1003.8</v>
      </c>
      <c r="K220" s="2">
        <v>822.6</v>
      </c>
      <c r="L220" s="2">
        <v>7153.1</v>
      </c>
      <c r="M220" s="2">
        <v>8979.5</v>
      </c>
      <c r="N220" s="2">
        <v>6202</v>
      </c>
      <c r="O220" s="2"/>
      <c r="P220" s="2"/>
    </row>
    <row r="221" spans="1:16" s="26" customFormat="1" x14ac:dyDescent="0.2">
      <c r="A221" s="11"/>
      <c r="B221" s="29"/>
      <c r="C221" s="26" t="s">
        <v>39</v>
      </c>
      <c r="D221" s="26" t="s">
        <v>39</v>
      </c>
      <c r="E221" s="26" t="s">
        <v>39</v>
      </c>
      <c r="F221" s="26" t="s">
        <v>39</v>
      </c>
      <c r="G221" s="26" t="s">
        <v>39</v>
      </c>
      <c r="H221" s="26" t="s">
        <v>39</v>
      </c>
      <c r="I221" s="26" t="s">
        <v>39</v>
      </c>
      <c r="J221" s="26" t="s">
        <v>39</v>
      </c>
      <c r="K221" s="26" t="s">
        <v>39</v>
      </c>
      <c r="L221" s="26" t="s">
        <v>39</v>
      </c>
      <c r="M221" s="26" t="s">
        <v>39</v>
      </c>
      <c r="N221" s="26" t="s">
        <v>39</v>
      </c>
      <c r="O221" s="2"/>
      <c r="P221" s="2"/>
    </row>
    <row r="222" spans="1:16" x14ac:dyDescent="0.2">
      <c r="B222" s="28"/>
      <c r="O222" s="2"/>
      <c r="P222" s="2"/>
    </row>
    <row r="223" spans="1:16" x14ac:dyDescent="0.2">
      <c r="A223" s="10" t="s">
        <v>407</v>
      </c>
      <c r="B223" s="28"/>
      <c r="O223" s="2"/>
      <c r="P223" s="2"/>
    </row>
    <row r="224" spans="1:16" x14ac:dyDescent="0.2">
      <c r="A224" s="4" t="s">
        <v>514</v>
      </c>
      <c r="B224" s="28" t="s">
        <v>515</v>
      </c>
      <c r="C224" s="13">
        <v>11929</v>
      </c>
      <c r="D224" s="2">
        <v>400</v>
      </c>
      <c r="E224" s="2">
        <v>737</v>
      </c>
      <c r="F224" s="2">
        <v>455</v>
      </c>
      <c r="G224" s="2">
        <v>850.2</v>
      </c>
      <c r="H224" s="2">
        <v>3250</v>
      </c>
      <c r="I224" s="2">
        <v>17621.2</v>
      </c>
      <c r="J224" s="2">
        <v>2341.66</v>
      </c>
      <c r="K224" s="2">
        <v>1371.82</v>
      </c>
      <c r="L224" s="2">
        <v>525.72000000000116</v>
      </c>
      <c r="M224" s="2">
        <v>4239.2000000000007</v>
      </c>
      <c r="N224" s="2">
        <v>13382</v>
      </c>
      <c r="O224" s="2"/>
      <c r="P224" s="2"/>
    </row>
    <row r="225" spans="1:16" x14ac:dyDescent="0.2">
      <c r="A225" s="4" t="s">
        <v>408</v>
      </c>
      <c r="B225" s="28" t="s">
        <v>409</v>
      </c>
      <c r="C225" s="13">
        <v>14306</v>
      </c>
      <c r="D225" s="2">
        <v>0</v>
      </c>
      <c r="E225" s="2">
        <v>1016</v>
      </c>
      <c r="F225" s="2">
        <v>684</v>
      </c>
      <c r="G225" s="2">
        <v>708.5</v>
      </c>
      <c r="H225" s="2">
        <v>3500</v>
      </c>
      <c r="I225" s="2">
        <v>20214.5</v>
      </c>
      <c r="J225" s="2">
        <v>2895.58</v>
      </c>
      <c r="K225" s="2">
        <v>1645.16</v>
      </c>
      <c r="L225" s="2">
        <v>7377.76</v>
      </c>
      <c r="M225" s="2">
        <v>11918.5</v>
      </c>
      <c r="N225" s="2">
        <v>8296</v>
      </c>
      <c r="O225" s="2"/>
      <c r="P225" s="2"/>
    </row>
    <row r="226" spans="1:16" x14ac:dyDescent="0.2">
      <c r="A226" s="4" t="s">
        <v>410</v>
      </c>
      <c r="B226" s="28" t="s">
        <v>411</v>
      </c>
      <c r="C226" s="13">
        <v>11929</v>
      </c>
      <c r="D226" s="2">
        <v>200</v>
      </c>
      <c r="E226" s="2">
        <v>737</v>
      </c>
      <c r="F226" s="2">
        <v>455</v>
      </c>
      <c r="G226" s="2">
        <v>566.79999999999995</v>
      </c>
      <c r="H226" s="2">
        <v>3250</v>
      </c>
      <c r="I226" s="2">
        <v>17137.8</v>
      </c>
      <c r="J226" s="2">
        <v>2238.4</v>
      </c>
      <c r="K226" s="2">
        <v>1371.82</v>
      </c>
      <c r="L226" s="2">
        <v>525.57999999999811</v>
      </c>
      <c r="M226" s="2">
        <v>4135.7999999999984</v>
      </c>
      <c r="N226" s="2">
        <v>13002</v>
      </c>
      <c r="O226" s="2"/>
      <c r="P226" s="2"/>
    </row>
    <row r="227" spans="1:16" x14ac:dyDescent="0.2">
      <c r="A227" s="4" t="s">
        <v>412</v>
      </c>
      <c r="B227" s="28" t="s">
        <v>413</v>
      </c>
      <c r="C227" s="13">
        <v>14306</v>
      </c>
      <c r="D227" s="2">
        <v>0</v>
      </c>
      <c r="E227" s="2">
        <v>1016</v>
      </c>
      <c r="F227" s="2">
        <v>684</v>
      </c>
      <c r="G227" s="2">
        <v>566.79999999999995</v>
      </c>
      <c r="H227" s="2">
        <v>3250</v>
      </c>
      <c r="I227" s="2">
        <v>19822.8</v>
      </c>
      <c r="J227" s="2">
        <v>2808.36</v>
      </c>
      <c r="K227" s="2">
        <v>1645.17</v>
      </c>
      <c r="L227" s="2">
        <v>5700.7699999999986</v>
      </c>
      <c r="M227" s="2">
        <v>10154.299999999999</v>
      </c>
      <c r="N227" s="2">
        <v>9668.5</v>
      </c>
      <c r="O227" s="2"/>
      <c r="P227" s="2"/>
    </row>
    <row r="228" spans="1:16" x14ac:dyDescent="0.2">
      <c r="A228" s="4" t="s">
        <v>414</v>
      </c>
      <c r="B228" s="28" t="s">
        <v>415</v>
      </c>
      <c r="C228" s="13">
        <v>14306</v>
      </c>
      <c r="D228" s="2">
        <v>0</v>
      </c>
      <c r="E228" s="2">
        <v>1016</v>
      </c>
      <c r="F228" s="2">
        <v>684</v>
      </c>
      <c r="G228" s="2">
        <v>283.39999999999998</v>
      </c>
      <c r="H228" s="2">
        <v>3250</v>
      </c>
      <c r="I228" s="2">
        <v>19539.400000000001</v>
      </c>
      <c r="J228" s="2">
        <v>2445.79</v>
      </c>
      <c r="K228" s="2">
        <v>1645.17</v>
      </c>
      <c r="L228" s="2">
        <v>6097.9400000000023</v>
      </c>
      <c r="M228" s="2">
        <v>10188.900000000001</v>
      </c>
      <c r="N228" s="2">
        <v>9350.5</v>
      </c>
      <c r="O228" s="2"/>
      <c r="P228" s="2"/>
    </row>
    <row r="229" spans="1:16" x14ac:dyDescent="0.2">
      <c r="A229" s="4" t="s">
        <v>416</v>
      </c>
      <c r="B229" s="28" t="s">
        <v>417</v>
      </c>
      <c r="C229" s="13">
        <v>15255</v>
      </c>
      <c r="D229" s="2">
        <v>200</v>
      </c>
      <c r="E229" s="2">
        <v>1046</v>
      </c>
      <c r="F229" s="2">
        <v>886</v>
      </c>
      <c r="G229" s="2">
        <v>283.39999999999998</v>
      </c>
      <c r="H229" s="2">
        <v>3250</v>
      </c>
      <c r="I229" s="2">
        <v>20920.400000000001</v>
      </c>
      <c r="J229" s="2">
        <v>3046.4</v>
      </c>
      <c r="K229" s="2">
        <v>1754.32</v>
      </c>
      <c r="L229" s="2">
        <v>374.18000000000029</v>
      </c>
      <c r="M229" s="2">
        <v>5174.9000000000005</v>
      </c>
      <c r="N229" s="2">
        <v>15745.5</v>
      </c>
      <c r="O229" s="2"/>
      <c r="P229" s="2"/>
    </row>
    <row r="230" spans="1:16" x14ac:dyDescent="0.2">
      <c r="A230" s="4" t="s">
        <v>418</v>
      </c>
      <c r="B230" s="28" t="s">
        <v>419</v>
      </c>
      <c r="C230" s="13">
        <v>14306</v>
      </c>
      <c r="D230" s="2">
        <v>0</v>
      </c>
      <c r="E230" s="2">
        <v>1016</v>
      </c>
      <c r="F230" s="2">
        <v>684</v>
      </c>
      <c r="G230" s="2">
        <v>283.39999999999998</v>
      </c>
      <c r="H230" s="2">
        <v>3250</v>
      </c>
      <c r="I230" s="2">
        <v>19539.400000000001</v>
      </c>
      <c r="J230" s="2">
        <v>2751.36</v>
      </c>
      <c r="K230" s="2">
        <v>1645.16</v>
      </c>
      <c r="L230" s="2">
        <v>4227.380000000001</v>
      </c>
      <c r="M230" s="2">
        <v>8623.9000000000015</v>
      </c>
      <c r="N230" s="2">
        <v>10915.5</v>
      </c>
      <c r="O230" s="2"/>
      <c r="P230" s="2"/>
    </row>
    <row r="231" spans="1:16" x14ac:dyDescent="0.2">
      <c r="A231" s="4" t="s">
        <v>420</v>
      </c>
      <c r="B231" s="28" t="s">
        <v>421</v>
      </c>
      <c r="C231" s="13">
        <v>14306</v>
      </c>
      <c r="D231" s="2">
        <v>0</v>
      </c>
      <c r="E231" s="2">
        <v>1016</v>
      </c>
      <c r="F231" s="2">
        <v>684</v>
      </c>
      <c r="G231" s="2">
        <v>283.39999999999998</v>
      </c>
      <c r="H231" s="2">
        <v>3250</v>
      </c>
      <c r="I231" s="2">
        <v>19539.400000000001</v>
      </c>
      <c r="J231" s="2">
        <v>2751.36</v>
      </c>
      <c r="K231" s="2">
        <v>1645.16</v>
      </c>
      <c r="L231" s="2">
        <v>549.38000000000102</v>
      </c>
      <c r="M231" s="2">
        <v>4945.9000000000015</v>
      </c>
      <c r="N231" s="2">
        <v>14593.5</v>
      </c>
      <c r="O231" s="2"/>
      <c r="P231" s="2"/>
    </row>
    <row r="232" spans="1:16" x14ac:dyDescent="0.2">
      <c r="A232" s="4" t="s">
        <v>422</v>
      </c>
      <c r="B232" s="28" t="s">
        <v>423</v>
      </c>
      <c r="C232" s="13">
        <v>14306</v>
      </c>
      <c r="D232" s="2">
        <v>0</v>
      </c>
      <c r="E232" s="2">
        <v>1016</v>
      </c>
      <c r="F232" s="2">
        <v>684</v>
      </c>
      <c r="G232" s="2">
        <v>283.39999999999998</v>
      </c>
      <c r="H232" s="2">
        <v>3250</v>
      </c>
      <c r="I232" s="2">
        <v>19539.400000000001</v>
      </c>
      <c r="J232" s="2">
        <v>2751.36</v>
      </c>
      <c r="K232" s="2">
        <v>1645.16</v>
      </c>
      <c r="L232" s="2">
        <v>8461.380000000001</v>
      </c>
      <c r="M232" s="2">
        <v>12857.900000000001</v>
      </c>
      <c r="N232" s="2">
        <v>6681.5</v>
      </c>
      <c r="O232" s="2"/>
      <c r="P232" s="2"/>
    </row>
    <row r="233" spans="1:16" x14ac:dyDescent="0.2">
      <c r="A233" s="4" t="s">
        <v>424</v>
      </c>
      <c r="B233" s="28" t="s">
        <v>425</v>
      </c>
      <c r="C233" s="13">
        <v>13795</v>
      </c>
      <c r="D233" s="2">
        <v>0</v>
      </c>
      <c r="E233" s="2">
        <v>784</v>
      </c>
      <c r="F233" s="2">
        <v>499</v>
      </c>
      <c r="G233" s="2">
        <v>283.39999999999998</v>
      </c>
      <c r="H233" s="2">
        <v>2437.5</v>
      </c>
      <c r="I233" s="2">
        <v>17798.900000000001</v>
      </c>
      <c r="J233" s="2">
        <v>1880.37</v>
      </c>
      <c r="K233" s="2">
        <v>1315.8</v>
      </c>
      <c r="L233" s="2">
        <v>2633.7300000000014</v>
      </c>
      <c r="M233" s="2">
        <v>5829.9000000000015</v>
      </c>
      <c r="N233" s="2">
        <v>11969</v>
      </c>
      <c r="O233" s="2"/>
      <c r="P233" s="2"/>
    </row>
    <row r="234" spans="1:16" x14ac:dyDescent="0.2">
      <c r="A234" s="4" t="s">
        <v>426</v>
      </c>
      <c r="B234" s="28" t="s">
        <v>427</v>
      </c>
      <c r="C234" s="13">
        <v>14306</v>
      </c>
      <c r="D234" s="2">
        <v>0</v>
      </c>
      <c r="E234" s="2">
        <v>1016</v>
      </c>
      <c r="F234" s="2">
        <v>684</v>
      </c>
      <c r="G234" s="2">
        <v>283.39999999999998</v>
      </c>
      <c r="H234" s="2">
        <v>3250</v>
      </c>
      <c r="I234" s="2">
        <v>19539.400000000001</v>
      </c>
      <c r="J234" s="2">
        <v>2751.36</v>
      </c>
      <c r="K234" s="2">
        <v>1645.16</v>
      </c>
      <c r="L234" s="2">
        <v>5515.380000000001</v>
      </c>
      <c r="M234" s="2">
        <v>9911.9000000000015</v>
      </c>
      <c r="N234" s="2">
        <v>9627.5</v>
      </c>
      <c r="O234" s="2"/>
      <c r="P234" s="2"/>
    </row>
    <row r="235" spans="1:16" x14ac:dyDescent="0.2">
      <c r="A235" s="4" t="s">
        <v>428</v>
      </c>
      <c r="B235" s="28" t="s">
        <v>429</v>
      </c>
      <c r="C235" s="13">
        <v>14306</v>
      </c>
      <c r="D235" s="2">
        <v>0</v>
      </c>
      <c r="E235" s="2">
        <v>1016</v>
      </c>
      <c r="F235" s="2">
        <v>684</v>
      </c>
      <c r="G235" s="2">
        <v>283.39999999999998</v>
      </c>
      <c r="H235" s="2">
        <v>3250</v>
      </c>
      <c r="I235" s="2">
        <v>19539.400000000001</v>
      </c>
      <c r="J235" s="2">
        <v>2751.36</v>
      </c>
      <c r="K235" s="2">
        <v>1645.16</v>
      </c>
      <c r="L235" s="2">
        <v>6337.380000000001</v>
      </c>
      <c r="M235" s="2">
        <v>10733.900000000001</v>
      </c>
      <c r="N235" s="2">
        <v>8805.5</v>
      </c>
      <c r="O235" s="2"/>
      <c r="P235" s="2"/>
    </row>
    <row r="236" spans="1:16" x14ac:dyDescent="0.2">
      <c r="A236" s="4" t="s">
        <v>430</v>
      </c>
      <c r="B236" s="28" t="s">
        <v>431</v>
      </c>
      <c r="C236" s="13">
        <v>14306</v>
      </c>
      <c r="D236" s="2">
        <v>0</v>
      </c>
      <c r="E236" s="2">
        <v>1016</v>
      </c>
      <c r="F236" s="2">
        <v>684</v>
      </c>
      <c r="G236" s="2">
        <v>283.39999999999998</v>
      </c>
      <c r="H236" s="2">
        <v>3250</v>
      </c>
      <c r="I236" s="2">
        <v>19539.400000000001</v>
      </c>
      <c r="J236" s="2">
        <v>2751.36</v>
      </c>
      <c r="K236" s="2">
        <v>1645.16</v>
      </c>
      <c r="L236" s="2">
        <v>6403.880000000001</v>
      </c>
      <c r="M236" s="2">
        <v>10800.400000000001</v>
      </c>
      <c r="N236" s="2">
        <v>8739</v>
      </c>
      <c r="O236" s="2"/>
      <c r="P236" s="2"/>
    </row>
    <row r="237" spans="1:16" x14ac:dyDescent="0.2">
      <c r="A237" s="4" t="s">
        <v>432</v>
      </c>
      <c r="B237" s="28" t="s">
        <v>433</v>
      </c>
      <c r="C237" s="13">
        <v>14937</v>
      </c>
      <c r="D237" s="2">
        <v>200</v>
      </c>
      <c r="E237" s="2">
        <v>788</v>
      </c>
      <c r="F237" s="2">
        <v>468</v>
      </c>
      <c r="G237" s="2">
        <v>283.39999999999998</v>
      </c>
      <c r="H237" s="2">
        <v>3250</v>
      </c>
      <c r="I237" s="2">
        <v>19926.400000000001</v>
      </c>
      <c r="J237" s="2">
        <v>2834.02</v>
      </c>
      <c r="K237" s="2">
        <v>1717.72</v>
      </c>
      <c r="L237" s="2">
        <v>3487.1600000000017</v>
      </c>
      <c r="M237" s="2">
        <v>8038.9000000000015</v>
      </c>
      <c r="N237" s="2">
        <v>11887.5</v>
      </c>
      <c r="O237" s="2"/>
      <c r="P237" s="2"/>
    </row>
    <row r="238" spans="1:16" x14ac:dyDescent="0.2">
      <c r="A238" s="4" t="s">
        <v>21</v>
      </c>
      <c r="B238" s="28" t="s">
        <v>22</v>
      </c>
      <c r="C238" s="13">
        <v>14306</v>
      </c>
      <c r="D238" s="2">
        <v>0</v>
      </c>
      <c r="E238" s="2">
        <v>1016</v>
      </c>
      <c r="F238" s="2">
        <v>684</v>
      </c>
      <c r="G238" s="2">
        <v>283.39999999999998</v>
      </c>
      <c r="H238" s="2">
        <v>3250</v>
      </c>
      <c r="I238" s="2">
        <v>19539.400000000001</v>
      </c>
      <c r="J238" s="2">
        <v>2751.36</v>
      </c>
      <c r="K238" s="2">
        <v>1645.16</v>
      </c>
      <c r="L238" s="2">
        <v>5191.380000000001</v>
      </c>
      <c r="M238" s="2">
        <v>9587.9000000000015</v>
      </c>
      <c r="N238" s="2">
        <v>9951.5</v>
      </c>
      <c r="O238" s="2"/>
      <c r="P238" s="2"/>
    </row>
    <row r="239" spans="1:16" x14ac:dyDescent="0.2">
      <c r="A239" s="4" t="s">
        <v>434</v>
      </c>
      <c r="B239" s="28" t="s">
        <v>435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3250</v>
      </c>
      <c r="I239" s="2">
        <v>19539.400000000001</v>
      </c>
      <c r="J239" s="2">
        <v>2751.36</v>
      </c>
      <c r="K239" s="2">
        <v>1645.16</v>
      </c>
      <c r="L239" s="2">
        <v>1655.880000000001</v>
      </c>
      <c r="M239" s="2">
        <v>6052.4000000000015</v>
      </c>
      <c r="N239" s="2">
        <v>13487</v>
      </c>
      <c r="O239" s="2"/>
      <c r="P239" s="2"/>
    </row>
    <row r="240" spans="1:16" x14ac:dyDescent="0.2">
      <c r="A240" s="4" t="s">
        <v>436</v>
      </c>
      <c r="B240" s="28" t="s">
        <v>437</v>
      </c>
      <c r="C240" s="13">
        <v>14306</v>
      </c>
      <c r="D240" s="2">
        <v>0</v>
      </c>
      <c r="E240" s="2">
        <v>1016</v>
      </c>
      <c r="F240" s="2">
        <v>684</v>
      </c>
      <c r="G240" s="2">
        <v>0</v>
      </c>
      <c r="H240" s="2">
        <v>3675.2</v>
      </c>
      <c r="I240" s="2">
        <v>19681.2</v>
      </c>
      <c r="J240" s="2">
        <v>2736.24</v>
      </c>
      <c r="K240" s="2">
        <v>1645.16</v>
      </c>
      <c r="L240" s="2">
        <v>8786.8000000000011</v>
      </c>
      <c r="M240" s="2">
        <v>13168.2</v>
      </c>
      <c r="N240" s="2">
        <v>6513</v>
      </c>
      <c r="O240" s="2"/>
      <c r="P240" s="2"/>
    </row>
    <row r="241" spans="1:16" x14ac:dyDescent="0.2">
      <c r="A241" s="4" t="s">
        <v>438</v>
      </c>
      <c r="B241" s="28" t="s">
        <v>439</v>
      </c>
      <c r="C241" s="2">
        <v>15983</v>
      </c>
      <c r="D241" s="2">
        <v>400</v>
      </c>
      <c r="E241" s="2">
        <v>938.5</v>
      </c>
      <c r="F241" s="2">
        <v>699</v>
      </c>
      <c r="G241" s="2">
        <v>0</v>
      </c>
      <c r="H241" s="2">
        <v>2437.5</v>
      </c>
      <c r="I241" s="2">
        <v>20458</v>
      </c>
      <c r="J241" s="2">
        <v>2462.5300000000002</v>
      </c>
      <c r="K241" s="2">
        <v>1576.88</v>
      </c>
      <c r="L241" s="2">
        <v>4663.59</v>
      </c>
      <c r="M241" s="2">
        <v>8703</v>
      </c>
      <c r="N241" s="2">
        <v>11755</v>
      </c>
      <c r="O241" s="2"/>
      <c r="P241" s="2"/>
    </row>
    <row r="242" spans="1:16" x14ac:dyDescent="0.2">
      <c r="A242" s="4" t="s">
        <v>440</v>
      </c>
      <c r="B242" s="28" t="s">
        <v>441</v>
      </c>
      <c r="C242" s="13">
        <v>14306</v>
      </c>
      <c r="D242" s="2">
        <v>0</v>
      </c>
      <c r="E242" s="2">
        <v>1016</v>
      </c>
      <c r="F242" s="2">
        <v>684</v>
      </c>
      <c r="G242" s="2">
        <v>0</v>
      </c>
      <c r="H242" s="2">
        <v>3250</v>
      </c>
      <c r="I242" s="2">
        <v>19256</v>
      </c>
      <c r="J242" s="2">
        <v>2690.84</v>
      </c>
      <c r="K242" s="2">
        <v>1645.16</v>
      </c>
      <c r="L242" s="2">
        <v>549.5</v>
      </c>
      <c r="M242" s="2">
        <v>4885.5</v>
      </c>
      <c r="N242" s="2">
        <v>14370.5</v>
      </c>
      <c r="O242" s="2"/>
      <c r="P242" s="2"/>
    </row>
    <row r="243" spans="1:16" x14ac:dyDescent="0.2">
      <c r="A243" s="4" t="s">
        <v>442</v>
      </c>
      <c r="B243" s="28" t="s">
        <v>443</v>
      </c>
      <c r="C243" s="13">
        <v>14306</v>
      </c>
      <c r="D243" s="2">
        <v>0</v>
      </c>
      <c r="E243" s="2">
        <v>1016</v>
      </c>
      <c r="F243" s="2">
        <v>684</v>
      </c>
      <c r="G243" s="2">
        <v>0</v>
      </c>
      <c r="H243" s="2">
        <v>3705.2</v>
      </c>
      <c r="I243" s="2">
        <v>19711.2</v>
      </c>
      <c r="J243" s="2">
        <v>2739.45</v>
      </c>
      <c r="K243" s="2">
        <v>1645.16</v>
      </c>
      <c r="L243" s="2">
        <v>549.59000000000015</v>
      </c>
      <c r="M243" s="2">
        <v>4934.2</v>
      </c>
      <c r="N243" s="2">
        <v>14777</v>
      </c>
      <c r="O243" s="2"/>
      <c r="P243" s="2"/>
    </row>
    <row r="244" spans="1:16" x14ac:dyDescent="0.2">
      <c r="A244" s="4" t="s">
        <v>444</v>
      </c>
      <c r="B244" s="28" t="s">
        <v>445</v>
      </c>
      <c r="C244" s="13">
        <v>14306</v>
      </c>
      <c r="D244" s="2">
        <v>0</v>
      </c>
      <c r="E244" s="2">
        <v>1016</v>
      </c>
      <c r="F244" s="2">
        <v>684</v>
      </c>
      <c r="G244" s="2">
        <v>0</v>
      </c>
      <c r="H244" s="2">
        <v>3250</v>
      </c>
      <c r="I244" s="2">
        <v>19256</v>
      </c>
      <c r="J244" s="2">
        <v>2690.84</v>
      </c>
      <c r="K244" s="2">
        <v>1645.16</v>
      </c>
      <c r="L244" s="2">
        <v>3833.5</v>
      </c>
      <c r="M244" s="2">
        <v>8169.5</v>
      </c>
      <c r="N244" s="2">
        <v>11086.5</v>
      </c>
      <c r="O244" s="2"/>
      <c r="P244" s="2"/>
    </row>
    <row r="245" spans="1:16" x14ac:dyDescent="0.2">
      <c r="A245" s="4" t="s">
        <v>516</v>
      </c>
      <c r="B245" s="28" t="s">
        <v>517</v>
      </c>
      <c r="C245" s="13">
        <v>14306</v>
      </c>
      <c r="D245" s="2">
        <v>0</v>
      </c>
      <c r="E245" s="2">
        <v>1016</v>
      </c>
      <c r="F245" s="2">
        <v>684</v>
      </c>
      <c r="G245" s="2">
        <v>0</v>
      </c>
      <c r="H245" s="2">
        <v>4160.3999999999996</v>
      </c>
      <c r="I245" s="2">
        <v>20166.400000000001</v>
      </c>
      <c r="J245" s="2">
        <v>2795.06</v>
      </c>
      <c r="K245" s="2">
        <v>1645.16</v>
      </c>
      <c r="L245" s="2">
        <v>374.18000000000029</v>
      </c>
      <c r="M245" s="2">
        <v>4814.4000000000005</v>
      </c>
      <c r="N245" s="2">
        <v>15352</v>
      </c>
      <c r="O245" s="2"/>
      <c r="P245" s="2"/>
    </row>
    <row r="246" spans="1:16" x14ac:dyDescent="0.2">
      <c r="A246" s="4" t="s">
        <v>446</v>
      </c>
      <c r="B246" s="28" t="s">
        <v>447</v>
      </c>
      <c r="C246" s="13">
        <v>14306</v>
      </c>
      <c r="D246" s="2">
        <v>0</v>
      </c>
      <c r="E246" s="2">
        <v>1016</v>
      </c>
      <c r="F246" s="2">
        <v>684</v>
      </c>
      <c r="G246" s="2">
        <v>0</v>
      </c>
      <c r="H246" s="2">
        <v>3250</v>
      </c>
      <c r="I246" s="2">
        <v>19256</v>
      </c>
      <c r="J246" s="2">
        <v>2690.84</v>
      </c>
      <c r="K246" s="2">
        <v>1645.16</v>
      </c>
      <c r="L246" s="2">
        <v>1428</v>
      </c>
      <c r="M246" s="2">
        <v>5764</v>
      </c>
      <c r="N246" s="2">
        <v>13492</v>
      </c>
      <c r="O246" s="2"/>
      <c r="P246" s="2"/>
    </row>
    <row r="247" spans="1:16" x14ac:dyDescent="0.2">
      <c r="A247" s="4" t="s">
        <v>448</v>
      </c>
      <c r="B247" s="28" t="s">
        <v>449</v>
      </c>
      <c r="C247" s="13">
        <v>11929</v>
      </c>
      <c r="D247" s="2">
        <v>0</v>
      </c>
      <c r="E247" s="2">
        <v>737</v>
      </c>
      <c r="F247" s="2">
        <v>455</v>
      </c>
      <c r="G247" s="2">
        <v>0</v>
      </c>
      <c r="H247" s="2">
        <v>3250</v>
      </c>
      <c r="I247" s="2">
        <v>16371</v>
      </c>
      <c r="J247" s="2">
        <v>2076.0700000000002</v>
      </c>
      <c r="K247" s="2">
        <v>1371.82</v>
      </c>
      <c r="L247" s="2">
        <v>373.61000000000058</v>
      </c>
      <c r="M247" s="2">
        <v>3821.5000000000009</v>
      </c>
      <c r="N247" s="2">
        <v>12549.5</v>
      </c>
      <c r="O247" s="2"/>
      <c r="P247" s="2"/>
    </row>
    <row r="248" spans="1:16" x14ac:dyDescent="0.2">
      <c r="A248" s="4" t="s">
        <v>450</v>
      </c>
      <c r="B248" s="28" t="s">
        <v>451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3250</v>
      </c>
      <c r="I248" s="2">
        <v>19256</v>
      </c>
      <c r="J248" s="2">
        <v>2690.84</v>
      </c>
      <c r="K248" s="2">
        <v>1645.16</v>
      </c>
      <c r="L248" s="2">
        <v>374</v>
      </c>
      <c r="M248" s="2">
        <v>4710</v>
      </c>
      <c r="N248" s="2">
        <v>14546</v>
      </c>
      <c r="O248" s="2"/>
      <c r="P248" s="2"/>
    </row>
    <row r="249" spans="1:16" x14ac:dyDescent="0.2">
      <c r="A249" s="4" t="s">
        <v>452</v>
      </c>
      <c r="B249" s="28" t="s">
        <v>453</v>
      </c>
      <c r="C249" s="13">
        <v>14306</v>
      </c>
      <c r="D249" s="2">
        <v>0</v>
      </c>
      <c r="E249" s="2">
        <v>1016</v>
      </c>
      <c r="F249" s="2">
        <v>684</v>
      </c>
      <c r="G249" s="2">
        <v>0</v>
      </c>
      <c r="H249" s="2">
        <v>3250</v>
      </c>
      <c r="I249" s="2">
        <v>19256</v>
      </c>
      <c r="J249" s="2">
        <v>2690.84</v>
      </c>
      <c r="K249" s="2">
        <v>1645.16</v>
      </c>
      <c r="L249" s="2">
        <v>2060</v>
      </c>
      <c r="M249" s="2">
        <v>6396</v>
      </c>
      <c r="N249" s="2">
        <v>12860</v>
      </c>
      <c r="O249" s="2"/>
      <c r="P249" s="2"/>
    </row>
    <row r="250" spans="1:16" x14ac:dyDescent="0.2">
      <c r="A250" s="4" t="s">
        <v>454</v>
      </c>
      <c r="B250" s="28" t="s">
        <v>455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3250</v>
      </c>
      <c r="I250" s="2">
        <v>19256</v>
      </c>
      <c r="J250" s="2">
        <v>2690.84</v>
      </c>
      <c r="K250" s="2">
        <v>1645.16</v>
      </c>
      <c r="L250" s="2">
        <v>2326</v>
      </c>
      <c r="M250" s="2">
        <v>6662</v>
      </c>
      <c r="N250" s="2">
        <v>12594</v>
      </c>
      <c r="O250" s="2"/>
      <c r="P250" s="2"/>
    </row>
    <row r="251" spans="1:16" x14ac:dyDescent="0.2">
      <c r="A251" s="4" t="s">
        <v>456</v>
      </c>
      <c r="B251" s="28" t="s">
        <v>457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3250</v>
      </c>
      <c r="I251" s="2">
        <v>19256</v>
      </c>
      <c r="J251" s="2">
        <v>2690.84</v>
      </c>
      <c r="K251" s="2">
        <v>1645.16</v>
      </c>
      <c r="L251" s="2">
        <v>2326</v>
      </c>
      <c r="M251" s="2">
        <v>6662</v>
      </c>
      <c r="N251" s="2">
        <v>12594</v>
      </c>
      <c r="O251" s="2"/>
      <c r="P251" s="2"/>
    </row>
    <row r="252" spans="1:16" x14ac:dyDescent="0.2">
      <c r="A252" s="4" t="s">
        <v>458</v>
      </c>
      <c r="B252" s="28" t="s">
        <v>459</v>
      </c>
      <c r="C252" s="13">
        <v>14306</v>
      </c>
      <c r="D252" s="2">
        <v>0</v>
      </c>
      <c r="E252" s="2">
        <v>1016</v>
      </c>
      <c r="F252" s="2">
        <v>685.1</v>
      </c>
      <c r="G252" s="2">
        <v>0</v>
      </c>
      <c r="H252" s="2">
        <v>3250</v>
      </c>
      <c r="I252" s="2">
        <v>19257.099999999999</v>
      </c>
      <c r="J252" s="2">
        <v>2691.08</v>
      </c>
      <c r="K252" s="2">
        <v>1645.16</v>
      </c>
      <c r="L252" s="2">
        <v>373.85999999999876</v>
      </c>
      <c r="M252" s="2">
        <v>4710.0999999999985</v>
      </c>
      <c r="N252" s="2">
        <v>14547</v>
      </c>
      <c r="O252" s="2"/>
      <c r="P252" s="2"/>
    </row>
    <row r="253" spans="1:16" x14ac:dyDescent="0.2">
      <c r="A253" s="4" t="s">
        <v>460</v>
      </c>
      <c r="B253" s="28" t="s">
        <v>461</v>
      </c>
      <c r="C253" s="13">
        <v>14306</v>
      </c>
      <c r="D253" s="2">
        <v>0</v>
      </c>
      <c r="E253" s="2">
        <v>1016</v>
      </c>
      <c r="F253" s="2">
        <v>685.1</v>
      </c>
      <c r="G253" s="2">
        <v>0</v>
      </c>
      <c r="H253" s="2">
        <v>3675.2</v>
      </c>
      <c r="I253" s="2">
        <v>19682.3</v>
      </c>
      <c r="J253" s="2">
        <v>2736.48</v>
      </c>
      <c r="K253" s="2">
        <v>1645.16</v>
      </c>
      <c r="L253" s="2">
        <v>374.15999999999985</v>
      </c>
      <c r="M253" s="2">
        <v>4755.8</v>
      </c>
      <c r="N253" s="2">
        <v>14926.5</v>
      </c>
      <c r="O253" s="2"/>
      <c r="P253" s="2"/>
    </row>
    <row r="254" spans="1:16" x14ac:dyDescent="0.2">
      <c r="A254" s="4" t="s">
        <v>536</v>
      </c>
      <c r="B254" s="28" t="s">
        <v>537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3250</v>
      </c>
      <c r="I254" s="2">
        <v>19256</v>
      </c>
      <c r="J254" s="2">
        <v>2690.84</v>
      </c>
      <c r="K254" s="2">
        <v>1645.16</v>
      </c>
      <c r="L254" s="2">
        <v>374</v>
      </c>
      <c r="M254" s="2">
        <v>4710</v>
      </c>
      <c r="N254" s="2">
        <v>14546</v>
      </c>
      <c r="O254" s="2"/>
      <c r="P254" s="2"/>
    </row>
    <row r="255" spans="1:16" x14ac:dyDescent="0.2">
      <c r="A255" s="4" t="s">
        <v>462</v>
      </c>
      <c r="B255" s="28" t="s">
        <v>463</v>
      </c>
      <c r="C255" s="13">
        <v>14306</v>
      </c>
      <c r="D255" s="2">
        <v>0</v>
      </c>
      <c r="E255" s="2">
        <v>1016</v>
      </c>
      <c r="F255" s="2">
        <v>638.4</v>
      </c>
      <c r="G255" s="2">
        <v>0</v>
      </c>
      <c r="H255" s="2">
        <v>3250</v>
      </c>
      <c r="I255" s="2">
        <v>19210.400000000001</v>
      </c>
      <c r="J255" s="2">
        <v>2681.1</v>
      </c>
      <c r="K255" s="2">
        <v>1645.16</v>
      </c>
      <c r="L255" s="2">
        <v>374.14000000000124</v>
      </c>
      <c r="M255" s="2">
        <v>4700.4000000000015</v>
      </c>
      <c r="N255" s="2">
        <v>14510</v>
      </c>
      <c r="O255" s="2"/>
      <c r="P255" s="2"/>
    </row>
    <row r="256" spans="1:16" x14ac:dyDescent="0.2">
      <c r="A256" s="4" t="s">
        <v>518</v>
      </c>
      <c r="B256" s="28" t="s">
        <v>519</v>
      </c>
      <c r="C256" s="13">
        <v>14306</v>
      </c>
      <c r="D256" s="2">
        <v>0</v>
      </c>
      <c r="E256" s="2">
        <v>1016</v>
      </c>
      <c r="F256" s="2">
        <v>638.4</v>
      </c>
      <c r="G256" s="2">
        <v>0</v>
      </c>
      <c r="H256" s="2">
        <v>3250</v>
      </c>
      <c r="I256" s="2">
        <v>19210.400000000001</v>
      </c>
      <c r="J256" s="2">
        <v>2681.1</v>
      </c>
      <c r="K256" s="2">
        <v>1645.16</v>
      </c>
      <c r="L256" s="2">
        <v>373.64000000000124</v>
      </c>
      <c r="M256" s="2">
        <v>4699.9000000000015</v>
      </c>
      <c r="N256" s="2">
        <v>14510.5</v>
      </c>
      <c r="O256" s="2"/>
      <c r="P256" s="2"/>
    </row>
    <row r="257" spans="1:16" x14ac:dyDescent="0.2">
      <c r="A257" s="4" t="s">
        <v>464</v>
      </c>
      <c r="B257" s="28" t="s">
        <v>465</v>
      </c>
      <c r="C257" s="13">
        <v>14306</v>
      </c>
      <c r="D257" s="2">
        <v>0</v>
      </c>
      <c r="E257" s="2">
        <v>1016</v>
      </c>
      <c r="F257" s="2">
        <v>638.4</v>
      </c>
      <c r="G257" s="2">
        <v>0</v>
      </c>
      <c r="H257" s="2">
        <v>3250</v>
      </c>
      <c r="I257" s="2">
        <v>19210.400000000001</v>
      </c>
      <c r="J257" s="2">
        <v>2681.1</v>
      </c>
      <c r="K257" s="2">
        <v>1645.16</v>
      </c>
      <c r="L257" s="2">
        <v>6155.6400000000012</v>
      </c>
      <c r="M257" s="2">
        <v>10481.900000000001</v>
      </c>
      <c r="N257" s="2">
        <v>8728.5</v>
      </c>
      <c r="O257" s="2"/>
      <c r="P257" s="2"/>
    </row>
    <row r="258" spans="1:16" x14ac:dyDescent="0.2">
      <c r="A258" s="4" t="s">
        <v>466</v>
      </c>
      <c r="B258" s="28" t="s">
        <v>467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3250</v>
      </c>
      <c r="I258" s="2">
        <v>19256</v>
      </c>
      <c r="J258" s="2">
        <v>2688.5</v>
      </c>
      <c r="K258" s="2">
        <v>1645.17</v>
      </c>
      <c r="L258" s="2">
        <v>384.82999999999993</v>
      </c>
      <c r="M258" s="2">
        <v>4718.5</v>
      </c>
      <c r="N258" s="2">
        <v>14537.5</v>
      </c>
      <c r="O258" s="2"/>
      <c r="P258" s="2"/>
    </row>
    <row r="259" spans="1:16" x14ac:dyDescent="0.2">
      <c r="A259" s="4" t="s">
        <v>136</v>
      </c>
      <c r="B259" s="28" t="s">
        <v>137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3159</v>
      </c>
      <c r="I259" s="2">
        <v>19165</v>
      </c>
      <c r="J259" s="2">
        <v>2671.4</v>
      </c>
      <c r="K259" s="2">
        <v>1645.16</v>
      </c>
      <c r="L259" s="2">
        <v>363.93999999999869</v>
      </c>
      <c r="M259" s="2">
        <v>4680.4999999999991</v>
      </c>
      <c r="N259" s="2">
        <v>14484.5</v>
      </c>
      <c r="O259" s="2"/>
      <c r="P259" s="2"/>
    </row>
    <row r="260" spans="1:16" x14ac:dyDescent="0.2">
      <c r="A260" s="4" t="s">
        <v>468</v>
      </c>
      <c r="B260" s="28" t="s">
        <v>469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3371.6</v>
      </c>
      <c r="I260" s="2">
        <v>19377.599999999999</v>
      </c>
      <c r="J260" s="2">
        <v>2670.76</v>
      </c>
      <c r="K260" s="2">
        <v>1645.17</v>
      </c>
      <c r="L260" s="2">
        <v>472.66999999999825</v>
      </c>
      <c r="M260" s="2">
        <v>4788.5999999999985</v>
      </c>
      <c r="N260" s="2">
        <v>14589</v>
      </c>
      <c r="O260" s="2"/>
      <c r="P260" s="2"/>
    </row>
    <row r="261" spans="1:16" x14ac:dyDescent="0.2">
      <c r="A261" s="4" t="s">
        <v>470</v>
      </c>
      <c r="B261" s="28" t="s">
        <v>471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2600</v>
      </c>
      <c r="I261" s="2">
        <v>18606</v>
      </c>
      <c r="J261" s="2">
        <v>2552</v>
      </c>
      <c r="K261" s="2">
        <v>1645.16</v>
      </c>
      <c r="L261" s="2">
        <v>298.84000000000015</v>
      </c>
      <c r="M261" s="2">
        <v>4496</v>
      </c>
      <c r="N261" s="2">
        <v>14110</v>
      </c>
      <c r="O261" s="2"/>
      <c r="P261" s="2"/>
    </row>
    <row r="262" spans="1:16" x14ac:dyDescent="0.2">
      <c r="A262" s="4" t="s">
        <v>472</v>
      </c>
      <c r="B262" s="28" t="s">
        <v>473</v>
      </c>
      <c r="C262" s="13">
        <v>14306</v>
      </c>
      <c r="D262" s="2">
        <v>0</v>
      </c>
      <c r="E262" s="2">
        <v>1016</v>
      </c>
      <c r="F262" s="2">
        <v>684</v>
      </c>
      <c r="G262" s="2">
        <v>0</v>
      </c>
      <c r="H262" s="2">
        <v>2600</v>
      </c>
      <c r="I262" s="2">
        <v>18606</v>
      </c>
      <c r="J262" s="2">
        <v>2540.33</v>
      </c>
      <c r="K262" s="2">
        <v>1645.16</v>
      </c>
      <c r="L262" s="2">
        <v>353.51000000000022</v>
      </c>
      <c r="M262" s="2">
        <v>4539</v>
      </c>
      <c r="N262" s="2">
        <v>14067</v>
      </c>
      <c r="O262" s="2"/>
      <c r="P262" s="2"/>
    </row>
    <row r="263" spans="1:16" x14ac:dyDescent="0.2">
      <c r="A263" s="4" t="s">
        <v>474</v>
      </c>
      <c r="B263" s="28" t="s">
        <v>475</v>
      </c>
      <c r="C263" s="2">
        <v>11929</v>
      </c>
      <c r="D263" s="2">
        <v>200</v>
      </c>
      <c r="E263" s="2">
        <v>737</v>
      </c>
      <c r="F263" s="2">
        <v>382.5</v>
      </c>
      <c r="G263" s="2">
        <v>0</v>
      </c>
      <c r="H263" s="2">
        <v>1605.2</v>
      </c>
      <c r="I263" s="2">
        <v>14853.7</v>
      </c>
      <c r="J263" s="2">
        <v>1480.51</v>
      </c>
      <c r="K263" s="2">
        <v>1371.83</v>
      </c>
      <c r="L263" s="2">
        <v>582.36000000000058</v>
      </c>
      <c r="M263" s="2">
        <v>3434.7000000000007</v>
      </c>
      <c r="N263" s="2">
        <v>11419</v>
      </c>
      <c r="O263" s="2"/>
      <c r="P263" s="2"/>
    </row>
    <row r="264" spans="1:16" x14ac:dyDescent="0.2">
      <c r="A264" s="4" t="s">
        <v>476</v>
      </c>
      <c r="B264" s="28" t="s">
        <v>477</v>
      </c>
      <c r="C264" s="2">
        <v>13775</v>
      </c>
      <c r="D264" s="2">
        <v>0</v>
      </c>
      <c r="E264" s="2">
        <v>407.5</v>
      </c>
      <c r="F264" s="2">
        <v>358</v>
      </c>
      <c r="G264" s="2">
        <v>0</v>
      </c>
      <c r="H264" s="2">
        <v>0</v>
      </c>
      <c r="I264" s="2">
        <v>14540.5</v>
      </c>
      <c r="J264" s="2">
        <v>923.59</v>
      </c>
      <c r="K264" s="2">
        <v>792.07</v>
      </c>
      <c r="L264" s="2">
        <v>6887.34</v>
      </c>
      <c r="M264" s="2">
        <v>8603</v>
      </c>
      <c r="N264" s="2">
        <v>5937.5</v>
      </c>
      <c r="O264" s="2"/>
      <c r="P264" s="2"/>
    </row>
    <row r="265" spans="1:16" x14ac:dyDescent="0.2">
      <c r="A265" s="4" t="s">
        <v>478</v>
      </c>
      <c r="B265" s="28" t="s">
        <v>479</v>
      </c>
      <c r="C265" s="2">
        <v>14306</v>
      </c>
      <c r="D265" s="2">
        <v>0</v>
      </c>
      <c r="E265" s="2">
        <v>457.5</v>
      </c>
      <c r="F265" s="2">
        <v>418</v>
      </c>
      <c r="G265" s="2">
        <v>0</v>
      </c>
      <c r="H265" s="2">
        <v>0</v>
      </c>
      <c r="I265" s="2">
        <v>15181.5</v>
      </c>
      <c r="J265" s="2">
        <v>1003.8</v>
      </c>
      <c r="K265" s="2">
        <v>822.6</v>
      </c>
      <c r="L265" s="2">
        <v>7153.1</v>
      </c>
      <c r="M265" s="2">
        <v>8979.5</v>
      </c>
      <c r="N265" s="2">
        <v>6202</v>
      </c>
      <c r="O265" s="2"/>
      <c r="P265" s="2"/>
    </row>
    <row r="266" spans="1:16" s="26" customFormat="1" x14ac:dyDescent="0.2">
      <c r="A266" s="11"/>
      <c r="B266" s="29"/>
      <c r="C266" s="26" t="s">
        <v>39</v>
      </c>
      <c r="D266" s="26" t="s">
        <v>39</v>
      </c>
      <c r="E266" s="26" t="s">
        <v>39</v>
      </c>
      <c r="F266" s="26" t="s">
        <v>39</v>
      </c>
      <c r="G266" s="26" t="s">
        <v>39</v>
      </c>
      <c r="H266" s="26" t="s">
        <v>39</v>
      </c>
      <c r="I266" s="26" t="s">
        <v>39</v>
      </c>
      <c r="J266" s="26" t="s">
        <v>39</v>
      </c>
      <c r="K266" s="26" t="s">
        <v>39</v>
      </c>
      <c r="L266" s="26" t="s">
        <v>39</v>
      </c>
      <c r="M266" s="26" t="s">
        <v>39</v>
      </c>
      <c r="N266" s="26" t="s">
        <v>39</v>
      </c>
      <c r="O266" s="2"/>
      <c r="P266" s="2"/>
    </row>
    <row r="267" spans="1:16" x14ac:dyDescent="0.2">
      <c r="B267" s="28"/>
      <c r="O267" s="2"/>
      <c r="P267" s="2"/>
    </row>
    <row r="268" spans="1:16" x14ac:dyDescent="0.2">
      <c r="A268" s="10" t="s">
        <v>490</v>
      </c>
      <c r="B268" s="28"/>
      <c r="O268" s="2"/>
      <c r="P268" s="2"/>
    </row>
    <row r="269" spans="1:16" x14ac:dyDescent="0.2">
      <c r="A269" s="4" t="s">
        <v>491</v>
      </c>
      <c r="B269" s="28" t="s">
        <v>492</v>
      </c>
      <c r="C269" s="2">
        <v>29714</v>
      </c>
      <c r="D269" s="2">
        <v>0</v>
      </c>
      <c r="E269" s="2">
        <v>1074.48</v>
      </c>
      <c r="F269" s="2">
        <v>723.8</v>
      </c>
      <c r="G269" s="2">
        <v>0</v>
      </c>
      <c r="H269" s="2">
        <v>0</v>
      </c>
      <c r="I269" s="2">
        <v>31512.28</v>
      </c>
      <c r="J269" s="2">
        <v>5414.16</v>
      </c>
      <c r="K269" s="2">
        <v>3417.08</v>
      </c>
      <c r="L269" s="2">
        <v>0.54</v>
      </c>
      <c r="M269" s="2">
        <v>8831.7800000000007</v>
      </c>
      <c r="N269" s="2">
        <v>22680.5</v>
      </c>
      <c r="O269" s="2"/>
      <c r="P269" s="2"/>
    </row>
    <row r="270" spans="1:16" s="26" customFormat="1" x14ac:dyDescent="0.2">
      <c r="A270" s="11"/>
      <c r="B270" s="29"/>
      <c r="C270" s="26" t="s">
        <v>39</v>
      </c>
      <c r="D270" s="26" t="s">
        <v>39</v>
      </c>
      <c r="E270" s="26" t="s">
        <v>39</v>
      </c>
      <c r="F270" s="26" t="s">
        <v>39</v>
      </c>
      <c r="G270" s="26" t="s">
        <v>39</v>
      </c>
      <c r="H270" s="26" t="s">
        <v>39</v>
      </c>
      <c r="I270" s="26" t="s">
        <v>39</v>
      </c>
      <c r="J270" s="26" t="s">
        <v>39</v>
      </c>
      <c r="K270" s="26" t="s">
        <v>39</v>
      </c>
      <c r="L270" s="26" t="s">
        <v>39</v>
      </c>
      <c r="M270" s="26" t="s">
        <v>39</v>
      </c>
      <c r="N270" s="26" t="s">
        <v>39</v>
      </c>
    </row>
    <row r="271" spans="1:16" x14ac:dyDescent="0.2">
      <c r="B271" s="28"/>
    </row>
    <row r="272" spans="1:16" s="26" customFormat="1" x14ac:dyDescent="0.2">
      <c r="A272" s="14"/>
      <c r="C272" s="26" t="s">
        <v>493</v>
      </c>
      <c r="D272" s="26" t="s">
        <v>493</v>
      </c>
      <c r="E272" s="26" t="s">
        <v>493</v>
      </c>
      <c r="F272" s="26" t="s">
        <v>493</v>
      </c>
      <c r="G272" s="26" t="s">
        <v>493</v>
      </c>
      <c r="H272" s="26" t="s">
        <v>493</v>
      </c>
      <c r="I272" s="26" t="s">
        <v>493</v>
      </c>
      <c r="J272" s="26" t="s">
        <v>493</v>
      </c>
      <c r="K272" s="26" t="s">
        <v>493</v>
      </c>
      <c r="L272" s="26" t="s">
        <v>493</v>
      </c>
      <c r="M272" s="26" t="s">
        <v>493</v>
      </c>
      <c r="N272" s="26" t="s">
        <v>493</v>
      </c>
    </row>
    <row r="274" spans="1:14" x14ac:dyDescent="0.2">
      <c r="C274" s="20" t="s">
        <v>0</v>
      </c>
      <c r="D274" s="20" t="s">
        <v>0</v>
      </c>
      <c r="E274" s="20" t="s">
        <v>0</v>
      </c>
      <c r="F274" s="20" t="s">
        <v>0</v>
      </c>
      <c r="G274" s="20" t="s">
        <v>0</v>
      </c>
      <c r="H274" s="20" t="s">
        <v>0</v>
      </c>
      <c r="I274" s="20" t="s">
        <v>0</v>
      </c>
      <c r="J274" s="20" t="s">
        <v>0</v>
      </c>
      <c r="K274" s="20" t="s">
        <v>0</v>
      </c>
      <c r="L274" s="20" t="s">
        <v>0</v>
      </c>
      <c r="M274" s="20" t="s">
        <v>0</v>
      </c>
      <c r="N274" s="20" t="s">
        <v>0</v>
      </c>
    </row>
    <row r="275" spans="1:14" x14ac:dyDescent="0.2">
      <c r="A275" s="4" t="s">
        <v>0</v>
      </c>
      <c r="B275" s="20" t="s">
        <v>0</v>
      </c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</row>
  </sheetData>
  <mergeCells count="4">
    <mergeCell ref="B1:C1"/>
    <mergeCell ref="B2:H2"/>
    <mergeCell ref="B3:H3"/>
    <mergeCell ref="B4:H4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B0E8C36-B8BF-4CA0-98AE-A76D29DCC091}">
            <xm:f>NOT(ISERROR(SEARCH("-",L1)))</xm:f>
            <xm:f>"-"</xm:f>
            <x14:dxf>
              <font>
                <color rgb="FF9C0006"/>
              </font>
            </x14:dxf>
          </x14:cfRule>
          <xm:sqref>L1:L1048576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5"/>
  <sheetViews>
    <sheetView workbookViewId="0"/>
  </sheetViews>
  <sheetFormatPr baseColWidth="10" defaultRowHeight="11.25" x14ac:dyDescent="0.2"/>
  <cols>
    <col min="1" max="1" width="8" style="4" customWidth="1"/>
    <col min="2" max="2" width="28.14062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33" t="s">
        <v>0</v>
      </c>
      <c r="C1" s="34"/>
    </row>
    <row r="2" spans="1:14" ht="24.95" customHeight="1" x14ac:dyDescent="0.2">
      <c r="A2" s="3"/>
      <c r="B2" s="35" t="s">
        <v>1</v>
      </c>
      <c r="C2" s="35"/>
      <c r="D2" s="35"/>
      <c r="E2" s="35"/>
      <c r="F2" s="35"/>
      <c r="G2" s="35"/>
      <c r="H2" s="35"/>
    </row>
    <row r="3" spans="1:14" ht="15.75" x14ac:dyDescent="0.25">
      <c r="B3" s="36" t="s">
        <v>530</v>
      </c>
      <c r="C3" s="36"/>
      <c r="D3" s="36"/>
      <c r="E3" s="36"/>
      <c r="F3" s="36"/>
      <c r="G3" s="36"/>
      <c r="H3" s="36"/>
    </row>
    <row r="4" spans="1:14" ht="15" customHeight="1" x14ac:dyDescent="0.2">
      <c r="B4" s="37" t="s">
        <v>531</v>
      </c>
      <c r="C4" s="37"/>
      <c r="D4" s="37"/>
      <c r="E4" s="37"/>
      <c r="F4" s="37"/>
      <c r="G4" s="37"/>
      <c r="H4" s="37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532</v>
      </c>
      <c r="B10" s="17" t="s">
        <v>533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80675.320000000007</v>
      </c>
      <c r="I10" s="2">
        <v>80675.320000000007</v>
      </c>
      <c r="J10" s="2">
        <v>1204.9100000000001</v>
      </c>
      <c r="K10" s="2">
        <v>0</v>
      </c>
      <c r="L10" s="2">
        <v>-0.09</v>
      </c>
      <c r="M10" s="2">
        <v>1204.8200000000002</v>
      </c>
      <c r="N10" s="2">
        <v>79470.5</v>
      </c>
    </row>
    <row r="11" spans="1:14" x14ac:dyDescent="0.2">
      <c r="A11" s="4" t="s">
        <v>19</v>
      </c>
      <c r="B11" s="2" t="s">
        <v>20</v>
      </c>
      <c r="C11" s="2">
        <v>11988</v>
      </c>
      <c r="D11" s="2">
        <v>0</v>
      </c>
      <c r="E11" s="2">
        <v>820</v>
      </c>
      <c r="F11" s="2">
        <v>0</v>
      </c>
      <c r="G11" s="2">
        <v>283.39999999999998</v>
      </c>
      <c r="H11" s="2">
        <v>0</v>
      </c>
      <c r="I11" s="2">
        <v>13091.4</v>
      </c>
      <c r="J11" s="2">
        <v>1377.94</v>
      </c>
      <c r="K11" s="2">
        <v>1378.55</v>
      </c>
      <c r="L11" s="2">
        <v>0.20999999999912689</v>
      </c>
      <c r="M11" s="2">
        <v>2756.6999999999989</v>
      </c>
      <c r="N11" s="2">
        <v>10334.5</v>
      </c>
    </row>
    <row r="12" spans="1:14" x14ac:dyDescent="0.2">
      <c r="A12" s="4" t="s">
        <v>23</v>
      </c>
      <c r="B12" s="2" t="s">
        <v>24</v>
      </c>
      <c r="C12" s="2">
        <v>12248</v>
      </c>
      <c r="D12" s="2">
        <v>0</v>
      </c>
      <c r="E12" s="2">
        <v>825</v>
      </c>
      <c r="F12" s="2">
        <v>517</v>
      </c>
      <c r="G12" s="2">
        <v>0</v>
      </c>
      <c r="H12" s="2">
        <v>0</v>
      </c>
      <c r="I12" s="2">
        <v>13590</v>
      </c>
      <c r="J12" s="2">
        <v>1341.61</v>
      </c>
      <c r="K12" s="2">
        <v>1333.97</v>
      </c>
      <c r="L12" s="2">
        <v>1351.92</v>
      </c>
      <c r="M12" s="2">
        <v>4027.5</v>
      </c>
      <c r="N12" s="2">
        <v>9562.5</v>
      </c>
    </row>
    <row r="13" spans="1:14" x14ac:dyDescent="0.2">
      <c r="A13" s="4" t="s">
        <v>502</v>
      </c>
      <c r="B13" s="2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0</v>
      </c>
      <c r="I13" s="2">
        <v>13318</v>
      </c>
      <c r="J13" s="2">
        <v>1422.08</v>
      </c>
      <c r="K13" s="2">
        <v>1378.38</v>
      </c>
      <c r="L13" s="2">
        <v>1591.5400000000009</v>
      </c>
      <c r="M13" s="2">
        <v>4392.0000000000009</v>
      </c>
      <c r="N13" s="2">
        <v>8926</v>
      </c>
    </row>
    <row r="14" spans="1:14" x14ac:dyDescent="0.2">
      <c r="A14" s="4" t="s">
        <v>25</v>
      </c>
      <c r="B14" s="2" t="s">
        <v>26</v>
      </c>
      <c r="C14" s="2">
        <v>11988</v>
      </c>
      <c r="D14" s="2">
        <v>400</v>
      </c>
      <c r="E14" s="2">
        <v>820</v>
      </c>
      <c r="F14" s="2">
        <v>510</v>
      </c>
      <c r="G14" s="2">
        <v>0</v>
      </c>
      <c r="H14" s="2">
        <v>0</v>
      </c>
      <c r="I14" s="2">
        <v>13718</v>
      </c>
      <c r="J14" s="2">
        <v>1507.52</v>
      </c>
      <c r="K14" s="2">
        <v>1378.38</v>
      </c>
      <c r="L14" s="2">
        <v>2.1000000000003638</v>
      </c>
      <c r="M14" s="2">
        <v>2888.0000000000005</v>
      </c>
      <c r="N14" s="2">
        <v>10830</v>
      </c>
    </row>
    <row r="15" spans="1:14" x14ac:dyDescent="0.2">
      <c r="A15" s="4" t="s">
        <v>524</v>
      </c>
      <c r="B15" s="2" t="s">
        <v>525</v>
      </c>
      <c r="C15" s="2">
        <v>39023</v>
      </c>
      <c r="D15" s="2">
        <v>0</v>
      </c>
      <c r="E15" s="2">
        <v>3616</v>
      </c>
      <c r="F15" s="2">
        <v>2598</v>
      </c>
      <c r="G15" s="2">
        <v>0</v>
      </c>
      <c r="H15" s="2">
        <v>0</v>
      </c>
      <c r="I15" s="2">
        <v>45237</v>
      </c>
      <c r="J15" s="2">
        <v>8853.4</v>
      </c>
      <c r="K15" s="2">
        <v>4487.62</v>
      </c>
      <c r="L15" s="2">
        <v>18188.98</v>
      </c>
      <c r="M15" s="2">
        <v>31530</v>
      </c>
      <c r="N15" s="2">
        <v>13707</v>
      </c>
    </row>
    <row r="16" spans="1:14" x14ac:dyDescent="0.2">
      <c r="A16" s="4" t="s">
        <v>27</v>
      </c>
      <c r="B16" s="2" t="s">
        <v>28</v>
      </c>
      <c r="C16" s="2">
        <v>47094</v>
      </c>
      <c r="D16" s="2">
        <v>0</v>
      </c>
      <c r="E16" s="2">
        <v>1920</v>
      </c>
      <c r="F16" s="2">
        <v>1376</v>
      </c>
      <c r="G16" s="2">
        <v>0</v>
      </c>
      <c r="H16" s="2">
        <v>0</v>
      </c>
      <c r="I16" s="2">
        <v>50390</v>
      </c>
      <c r="J16" s="2">
        <v>10399.36</v>
      </c>
      <c r="K16" s="2">
        <v>5415.82</v>
      </c>
      <c r="L16" s="2">
        <v>12514.32</v>
      </c>
      <c r="M16" s="2">
        <v>28329.5</v>
      </c>
      <c r="N16" s="2">
        <v>22060.5</v>
      </c>
    </row>
    <row r="17" spans="1:16" x14ac:dyDescent="0.2">
      <c r="A17" s="4" t="s">
        <v>29</v>
      </c>
      <c r="B17" s="2" t="s">
        <v>30</v>
      </c>
      <c r="C17" s="2">
        <v>12847</v>
      </c>
      <c r="D17" s="2">
        <v>0</v>
      </c>
      <c r="E17" s="2">
        <v>802</v>
      </c>
      <c r="F17" s="2">
        <v>482</v>
      </c>
      <c r="G17" s="2">
        <v>0</v>
      </c>
      <c r="H17" s="2">
        <v>0</v>
      </c>
      <c r="I17" s="2">
        <v>14131</v>
      </c>
      <c r="J17" s="2">
        <v>1587.83</v>
      </c>
      <c r="K17" s="2">
        <v>1477.42</v>
      </c>
      <c r="L17" s="2">
        <v>1151.25</v>
      </c>
      <c r="M17" s="2">
        <v>4216.5</v>
      </c>
      <c r="N17" s="2">
        <v>9914.5</v>
      </c>
    </row>
    <row r="18" spans="1:16" s="12" customFormat="1" x14ac:dyDescent="0.2">
      <c r="A18" s="11"/>
      <c r="C18" s="12" t="s">
        <v>39</v>
      </c>
      <c r="D18" s="12" t="s">
        <v>39</v>
      </c>
      <c r="E18" s="12" t="s">
        <v>39</v>
      </c>
      <c r="F18" s="12" t="s">
        <v>39</v>
      </c>
      <c r="G18" s="12" t="s">
        <v>39</v>
      </c>
      <c r="H18" s="12" t="s">
        <v>39</v>
      </c>
      <c r="I18" s="12" t="s">
        <v>39</v>
      </c>
      <c r="J18" s="12" t="s">
        <v>39</v>
      </c>
      <c r="K18" s="12" t="s">
        <v>39</v>
      </c>
      <c r="L18" s="12" t="s">
        <v>39</v>
      </c>
      <c r="M18" s="12" t="s">
        <v>39</v>
      </c>
      <c r="N18" s="12" t="s">
        <v>39</v>
      </c>
      <c r="O18" s="2"/>
      <c r="P18" s="2"/>
    </row>
    <row r="20" spans="1:16" x14ac:dyDescent="0.2">
      <c r="A20" s="10" t="s">
        <v>40</v>
      </c>
    </row>
    <row r="21" spans="1:16" x14ac:dyDescent="0.2">
      <c r="A21" s="4" t="s">
        <v>101</v>
      </c>
      <c r="B21" s="2" t="s">
        <v>102</v>
      </c>
      <c r="C21" s="2">
        <v>12673</v>
      </c>
      <c r="D21" s="2">
        <v>0</v>
      </c>
      <c r="E21" s="2">
        <v>846</v>
      </c>
      <c r="F21" s="2">
        <v>528</v>
      </c>
      <c r="G21" s="2">
        <v>850.2</v>
      </c>
      <c r="H21" s="2">
        <v>6336.15</v>
      </c>
      <c r="I21" s="2">
        <v>21233.35</v>
      </c>
      <c r="J21" s="2">
        <v>2929.37</v>
      </c>
      <c r="K21" s="2">
        <v>1457.3</v>
      </c>
      <c r="L21" s="2">
        <v>16.18</v>
      </c>
      <c r="M21" s="2">
        <v>4402.8500000000004</v>
      </c>
      <c r="N21" s="2">
        <v>16830.5</v>
      </c>
    </row>
    <row r="22" spans="1:16" x14ac:dyDescent="0.2">
      <c r="A22" s="4" t="s">
        <v>41</v>
      </c>
      <c r="B22" s="2" t="s">
        <v>42</v>
      </c>
      <c r="C22" s="2">
        <v>10693</v>
      </c>
      <c r="D22" s="2">
        <v>0</v>
      </c>
      <c r="E22" s="2">
        <v>707</v>
      </c>
      <c r="F22" s="2">
        <v>484</v>
      </c>
      <c r="G22" s="2">
        <v>738.5</v>
      </c>
      <c r="H22" s="2">
        <v>0</v>
      </c>
      <c r="I22" s="2">
        <v>12622.5</v>
      </c>
      <c r="J22" s="2">
        <v>1293.8399999999999</v>
      </c>
      <c r="K22" s="2">
        <v>1229.58</v>
      </c>
      <c r="L22" s="2">
        <v>208.07999999999993</v>
      </c>
      <c r="M22" s="2">
        <v>2731.5</v>
      </c>
      <c r="N22" s="2">
        <v>9891</v>
      </c>
    </row>
    <row r="23" spans="1:16" x14ac:dyDescent="0.2">
      <c r="A23" s="4" t="s">
        <v>43</v>
      </c>
      <c r="B23" s="2" t="s">
        <v>44</v>
      </c>
      <c r="C23" s="2">
        <v>11988</v>
      </c>
      <c r="D23" s="2">
        <v>400</v>
      </c>
      <c r="E23" s="2">
        <v>820</v>
      </c>
      <c r="F23" s="2">
        <v>510</v>
      </c>
      <c r="G23" s="2">
        <v>566.79999999999995</v>
      </c>
      <c r="H23" s="2">
        <v>0</v>
      </c>
      <c r="I23" s="2">
        <v>14284.8</v>
      </c>
      <c r="J23" s="2">
        <v>1628.58</v>
      </c>
      <c r="K23" s="2">
        <v>1378.38</v>
      </c>
      <c r="L23" s="2">
        <v>1.8400000000001455</v>
      </c>
      <c r="M23" s="2">
        <v>3008.8</v>
      </c>
      <c r="N23" s="2">
        <v>11276</v>
      </c>
    </row>
    <row r="24" spans="1:16" x14ac:dyDescent="0.2">
      <c r="A24" s="4" t="s">
        <v>45</v>
      </c>
      <c r="B24" s="2" t="s">
        <v>46</v>
      </c>
      <c r="C24" s="2">
        <v>9981</v>
      </c>
      <c r="D24" s="2">
        <v>200</v>
      </c>
      <c r="E24" s="2">
        <v>601</v>
      </c>
      <c r="F24" s="2">
        <v>361</v>
      </c>
      <c r="G24" s="2">
        <v>425.1</v>
      </c>
      <c r="H24" s="2">
        <v>0</v>
      </c>
      <c r="I24" s="2">
        <v>11568.1</v>
      </c>
      <c r="J24" s="2">
        <v>1022.86</v>
      </c>
      <c r="K24" s="2">
        <v>1094.28</v>
      </c>
      <c r="L24" s="2">
        <v>4426.9600000000009</v>
      </c>
      <c r="M24" s="2">
        <v>6544.1</v>
      </c>
      <c r="N24" s="2">
        <v>5024</v>
      </c>
    </row>
    <row r="25" spans="1:16" x14ac:dyDescent="0.2">
      <c r="A25" s="4" t="s">
        <v>47</v>
      </c>
      <c r="B25" s="2" t="s">
        <v>48</v>
      </c>
      <c r="C25" s="2">
        <v>10693</v>
      </c>
      <c r="D25" s="2">
        <v>400</v>
      </c>
      <c r="E25" s="2">
        <v>707.1</v>
      </c>
      <c r="F25" s="2">
        <v>484.2</v>
      </c>
      <c r="G25" s="2">
        <v>0</v>
      </c>
      <c r="H25" s="2">
        <v>4039.2</v>
      </c>
      <c r="I25" s="2">
        <v>16323.5</v>
      </c>
      <c r="J25" s="2">
        <v>1845.75</v>
      </c>
      <c r="K25" s="2">
        <v>1229.58</v>
      </c>
      <c r="L25" s="2">
        <v>765.17</v>
      </c>
      <c r="M25" s="2">
        <v>3840.5</v>
      </c>
      <c r="N25" s="2">
        <v>12483</v>
      </c>
    </row>
    <row r="26" spans="1:16" s="12" customFormat="1" x14ac:dyDescent="0.2">
      <c r="A26" s="11"/>
      <c r="C26" s="12" t="s">
        <v>39</v>
      </c>
      <c r="D26" s="12" t="s">
        <v>39</v>
      </c>
      <c r="E26" s="12" t="s">
        <v>39</v>
      </c>
      <c r="F26" s="12" t="s">
        <v>39</v>
      </c>
      <c r="G26" s="12" t="s">
        <v>39</v>
      </c>
      <c r="H26" s="12" t="s">
        <v>39</v>
      </c>
      <c r="I26" s="12" t="s">
        <v>39</v>
      </c>
      <c r="J26" s="12" t="s">
        <v>39</v>
      </c>
      <c r="K26" s="12" t="s">
        <v>39</v>
      </c>
      <c r="L26" s="12" t="s">
        <v>39</v>
      </c>
      <c r="M26" s="12" t="s">
        <v>39</v>
      </c>
      <c r="N26" s="12" t="s">
        <v>39</v>
      </c>
      <c r="O26" s="2"/>
      <c r="P26" s="2"/>
    </row>
    <row r="28" spans="1:16" x14ac:dyDescent="0.2">
      <c r="A28" s="10" t="s">
        <v>49</v>
      </c>
    </row>
    <row r="29" spans="1:16" x14ac:dyDescent="0.2">
      <c r="A29" s="4" t="s">
        <v>50</v>
      </c>
      <c r="B29" s="2" t="s">
        <v>51</v>
      </c>
      <c r="C29" s="2">
        <v>8448</v>
      </c>
      <c r="D29" s="2">
        <v>0</v>
      </c>
      <c r="E29" s="2">
        <v>603</v>
      </c>
      <c r="F29" s="2">
        <v>378</v>
      </c>
      <c r="G29" s="2">
        <v>850.2</v>
      </c>
      <c r="H29" s="2">
        <v>160</v>
      </c>
      <c r="I29" s="2">
        <v>10439.200000000001</v>
      </c>
      <c r="J29" s="2">
        <v>913.86</v>
      </c>
      <c r="K29" s="2">
        <v>989.74</v>
      </c>
      <c r="L29" s="2">
        <v>1.6</v>
      </c>
      <c r="M29" s="2">
        <v>1905.1999999999998</v>
      </c>
      <c r="N29" s="2">
        <v>8534</v>
      </c>
    </row>
    <row r="30" spans="1:16" x14ac:dyDescent="0.2">
      <c r="A30" s="4" t="s">
        <v>52</v>
      </c>
      <c r="B30" s="2" t="s">
        <v>53</v>
      </c>
      <c r="C30" s="2">
        <v>12865</v>
      </c>
      <c r="D30" s="2">
        <v>0</v>
      </c>
      <c r="E30" s="2">
        <v>774.5</v>
      </c>
      <c r="F30" s="2">
        <v>373</v>
      </c>
      <c r="G30" s="2">
        <v>708.5</v>
      </c>
      <c r="H30" s="2">
        <v>0</v>
      </c>
      <c r="I30" s="2">
        <v>14721</v>
      </c>
      <c r="J30" s="2">
        <v>1594.28</v>
      </c>
      <c r="K30" s="2">
        <v>1410.6</v>
      </c>
      <c r="L30" s="2">
        <v>599.11999999999898</v>
      </c>
      <c r="M30" s="2">
        <v>3603.9999999999991</v>
      </c>
      <c r="N30" s="2">
        <v>11117</v>
      </c>
    </row>
    <row r="31" spans="1:16" x14ac:dyDescent="0.2">
      <c r="A31" s="4" t="s">
        <v>54</v>
      </c>
      <c r="B31" s="2" t="s">
        <v>55</v>
      </c>
      <c r="C31" s="2">
        <v>11645</v>
      </c>
      <c r="D31" s="2">
        <v>0</v>
      </c>
      <c r="E31" s="2">
        <v>472.36</v>
      </c>
      <c r="F31" s="2">
        <v>161.86000000000001</v>
      </c>
      <c r="G31" s="2">
        <v>850.2</v>
      </c>
      <c r="H31" s="2">
        <v>0</v>
      </c>
      <c r="I31" s="2">
        <v>13129.420000000002</v>
      </c>
      <c r="J31" s="2">
        <v>811.01</v>
      </c>
      <c r="K31" s="2">
        <v>1339.12</v>
      </c>
      <c r="L31" s="2">
        <v>5338.2900000000009</v>
      </c>
      <c r="M31" s="2">
        <v>7488.420000000001</v>
      </c>
      <c r="N31" s="2">
        <v>5641</v>
      </c>
    </row>
    <row r="32" spans="1:16" x14ac:dyDescent="0.2">
      <c r="A32" s="4" t="s">
        <v>56</v>
      </c>
      <c r="B32" s="2" t="s">
        <v>57</v>
      </c>
      <c r="C32" s="2">
        <v>12847</v>
      </c>
      <c r="D32" s="2">
        <v>400</v>
      </c>
      <c r="E32" s="2">
        <v>815</v>
      </c>
      <c r="F32" s="2">
        <v>496</v>
      </c>
      <c r="G32" s="2">
        <v>850.2</v>
      </c>
      <c r="H32" s="2">
        <v>0</v>
      </c>
      <c r="I32" s="2">
        <v>15408.2</v>
      </c>
      <c r="J32" s="2">
        <v>2294.48</v>
      </c>
      <c r="K32" s="2">
        <v>1477.4</v>
      </c>
      <c r="L32" s="2">
        <v>1426.8199999999997</v>
      </c>
      <c r="M32" s="2">
        <v>5198.7</v>
      </c>
      <c r="N32" s="2">
        <v>10209.5</v>
      </c>
    </row>
    <row r="33" spans="1:14" x14ac:dyDescent="0.2">
      <c r="A33" s="4" t="s">
        <v>58</v>
      </c>
      <c r="B33" s="2" t="s">
        <v>59</v>
      </c>
      <c r="C33" s="2">
        <v>11645</v>
      </c>
      <c r="D33" s="2">
        <v>0</v>
      </c>
      <c r="E33" s="2">
        <v>801</v>
      </c>
      <c r="F33" s="2">
        <v>485.5</v>
      </c>
      <c r="G33" s="2">
        <v>708.5</v>
      </c>
      <c r="H33" s="2">
        <v>0</v>
      </c>
      <c r="I33" s="2">
        <v>13640</v>
      </c>
      <c r="J33" s="2">
        <v>1491.19</v>
      </c>
      <c r="K33" s="2">
        <v>1339.12</v>
      </c>
      <c r="L33" s="2">
        <v>2216.6900000000005</v>
      </c>
      <c r="M33" s="2">
        <v>5047</v>
      </c>
      <c r="N33" s="2">
        <v>8593</v>
      </c>
    </row>
    <row r="34" spans="1:14" x14ac:dyDescent="0.2">
      <c r="A34" s="4" t="s">
        <v>60</v>
      </c>
      <c r="B34" s="2" t="s">
        <v>61</v>
      </c>
      <c r="C34" s="2">
        <v>12847</v>
      </c>
      <c r="D34" s="2">
        <v>200</v>
      </c>
      <c r="E34" s="2">
        <v>815</v>
      </c>
      <c r="F34" s="2">
        <v>476</v>
      </c>
      <c r="G34" s="2">
        <v>708.5</v>
      </c>
      <c r="H34" s="2">
        <v>0</v>
      </c>
      <c r="I34" s="2">
        <v>15046.5</v>
      </c>
      <c r="J34" s="2">
        <v>2149.86</v>
      </c>
      <c r="K34" s="2">
        <v>1477.4</v>
      </c>
      <c r="L34" s="2">
        <v>1870.2399999999998</v>
      </c>
      <c r="M34" s="2">
        <v>5497.5</v>
      </c>
      <c r="N34" s="2">
        <v>9549</v>
      </c>
    </row>
    <row r="35" spans="1:14" x14ac:dyDescent="0.2">
      <c r="A35" s="4" t="s">
        <v>62</v>
      </c>
      <c r="B35" s="2" t="s">
        <v>63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0</v>
      </c>
      <c r="I35" s="2">
        <v>15066.5</v>
      </c>
      <c r="J35" s="2">
        <v>2417.1</v>
      </c>
      <c r="K35" s="2">
        <v>1477.4</v>
      </c>
      <c r="L35" s="2">
        <v>2153.5</v>
      </c>
      <c r="M35" s="2">
        <v>6048</v>
      </c>
      <c r="N35" s="2">
        <v>9018.5</v>
      </c>
    </row>
    <row r="36" spans="1:14" x14ac:dyDescent="0.2">
      <c r="A36" s="4" t="s">
        <v>64</v>
      </c>
      <c r="B36" s="2" t="s">
        <v>65</v>
      </c>
      <c r="C36" s="2">
        <v>11645</v>
      </c>
      <c r="D36" s="2">
        <v>200</v>
      </c>
      <c r="E36" s="2">
        <v>801</v>
      </c>
      <c r="F36" s="2">
        <v>539</v>
      </c>
      <c r="G36" s="2">
        <v>425.1</v>
      </c>
      <c r="H36" s="2">
        <v>0</v>
      </c>
      <c r="I36" s="2">
        <v>13610.1</v>
      </c>
      <c r="J36" s="2">
        <v>1484.8</v>
      </c>
      <c r="K36" s="2">
        <v>1339.12</v>
      </c>
      <c r="L36" s="2">
        <v>9304.68</v>
      </c>
      <c r="M36" s="2">
        <v>12128.6</v>
      </c>
      <c r="N36" s="2">
        <v>1481.5</v>
      </c>
    </row>
    <row r="37" spans="1:14" x14ac:dyDescent="0.2">
      <c r="A37" s="4" t="s">
        <v>66</v>
      </c>
      <c r="B37" s="2" t="s">
        <v>67</v>
      </c>
      <c r="C37" s="2">
        <v>13308</v>
      </c>
      <c r="D37" s="2">
        <v>400</v>
      </c>
      <c r="E37" s="2">
        <v>915</v>
      </c>
      <c r="F37" s="2">
        <v>616</v>
      </c>
      <c r="G37" s="2">
        <v>425.1</v>
      </c>
      <c r="H37" s="2">
        <v>0</v>
      </c>
      <c r="I37" s="2">
        <v>15664.1</v>
      </c>
      <c r="J37" s="2">
        <v>1923.58</v>
      </c>
      <c r="K37" s="2">
        <v>1530.38</v>
      </c>
      <c r="L37" s="2">
        <v>7651.6399999999994</v>
      </c>
      <c r="M37" s="2">
        <v>11105.599999999999</v>
      </c>
      <c r="N37" s="2">
        <v>4558.5</v>
      </c>
    </row>
    <row r="38" spans="1:14" x14ac:dyDescent="0.2">
      <c r="A38" s="4" t="s">
        <v>68</v>
      </c>
      <c r="B38" s="2" t="s">
        <v>69</v>
      </c>
      <c r="C38" s="2">
        <v>13308</v>
      </c>
      <c r="D38" s="2">
        <v>0</v>
      </c>
      <c r="E38" s="2">
        <v>915</v>
      </c>
      <c r="F38" s="2">
        <v>616</v>
      </c>
      <c r="G38" s="2">
        <v>283.39999999999998</v>
      </c>
      <c r="H38" s="2">
        <v>0</v>
      </c>
      <c r="I38" s="2">
        <v>15122.4</v>
      </c>
      <c r="J38" s="2">
        <v>1806.14</v>
      </c>
      <c r="K38" s="2">
        <v>1530.38</v>
      </c>
      <c r="L38" s="2">
        <v>6353.3799999999992</v>
      </c>
      <c r="M38" s="2">
        <v>9689.9</v>
      </c>
      <c r="N38" s="2">
        <v>5432.5</v>
      </c>
    </row>
    <row r="39" spans="1:14" x14ac:dyDescent="0.2">
      <c r="A39" s="4" t="s">
        <v>70</v>
      </c>
      <c r="B39" s="2" t="s">
        <v>71</v>
      </c>
      <c r="C39" s="2">
        <v>11645</v>
      </c>
      <c r="D39" s="2">
        <v>0</v>
      </c>
      <c r="E39" s="2">
        <v>864</v>
      </c>
      <c r="F39" s="2">
        <v>582</v>
      </c>
      <c r="G39" s="2">
        <v>283.39999999999998</v>
      </c>
      <c r="H39" s="2">
        <v>0</v>
      </c>
      <c r="I39" s="2">
        <v>13374.4</v>
      </c>
      <c r="J39" s="2">
        <v>1434.46</v>
      </c>
      <c r="K39" s="2">
        <v>1339.12</v>
      </c>
      <c r="L39" s="2">
        <v>5432.32</v>
      </c>
      <c r="M39" s="2">
        <v>8205.9</v>
      </c>
      <c r="N39" s="2">
        <v>5168.5</v>
      </c>
    </row>
    <row r="40" spans="1:14" x14ac:dyDescent="0.2">
      <c r="A40" s="4" t="s">
        <v>72</v>
      </c>
      <c r="B40" s="2" t="s">
        <v>73</v>
      </c>
      <c r="C40" s="2">
        <v>11645</v>
      </c>
      <c r="D40" s="2">
        <v>200</v>
      </c>
      <c r="E40" s="2">
        <v>801</v>
      </c>
      <c r="F40" s="2">
        <v>539</v>
      </c>
      <c r="G40" s="2">
        <v>283.39999999999998</v>
      </c>
      <c r="H40" s="2">
        <v>0</v>
      </c>
      <c r="I40" s="2">
        <v>13468.4</v>
      </c>
      <c r="J40" s="2">
        <v>1454.54</v>
      </c>
      <c r="K40" s="2">
        <v>1339.12</v>
      </c>
      <c r="L40" s="2">
        <v>5200.74</v>
      </c>
      <c r="M40" s="2">
        <v>7994.4</v>
      </c>
      <c r="N40" s="2">
        <v>5474</v>
      </c>
    </row>
    <row r="41" spans="1:14" x14ac:dyDescent="0.2">
      <c r="A41" s="4" t="s">
        <v>74</v>
      </c>
      <c r="B41" s="2" t="s">
        <v>75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13468.4</v>
      </c>
      <c r="J41" s="2">
        <v>1454.54</v>
      </c>
      <c r="K41" s="2">
        <v>1339.12</v>
      </c>
      <c r="L41" s="2">
        <v>4216.74</v>
      </c>
      <c r="M41" s="2">
        <v>7010.4</v>
      </c>
      <c r="N41" s="2">
        <v>6458</v>
      </c>
    </row>
    <row r="42" spans="1:14" x14ac:dyDescent="0.2">
      <c r="A42" s="4" t="s">
        <v>76</v>
      </c>
      <c r="B42" s="2" t="s">
        <v>77</v>
      </c>
      <c r="C42" s="2">
        <v>11645</v>
      </c>
      <c r="D42" s="2">
        <v>200</v>
      </c>
      <c r="E42" s="2">
        <v>801</v>
      </c>
      <c r="F42" s="2">
        <v>539</v>
      </c>
      <c r="G42" s="2">
        <v>283.39999999999998</v>
      </c>
      <c r="H42" s="2">
        <v>0</v>
      </c>
      <c r="I42" s="2">
        <v>13468.4</v>
      </c>
      <c r="J42" s="2">
        <v>1537.45</v>
      </c>
      <c r="K42" s="2">
        <v>1339.12</v>
      </c>
      <c r="L42" s="2">
        <v>5762.83</v>
      </c>
      <c r="M42" s="2">
        <v>8639.4</v>
      </c>
      <c r="N42" s="2">
        <v>4829</v>
      </c>
    </row>
    <row r="43" spans="1:14" x14ac:dyDescent="0.2">
      <c r="A43" s="4" t="s">
        <v>78</v>
      </c>
      <c r="B43" s="2" t="s">
        <v>79</v>
      </c>
      <c r="C43" s="2">
        <v>8448</v>
      </c>
      <c r="D43" s="2">
        <v>0</v>
      </c>
      <c r="E43" s="2">
        <v>564</v>
      </c>
      <c r="F43" s="2">
        <v>352</v>
      </c>
      <c r="G43" s="2">
        <v>283.39999999999998</v>
      </c>
      <c r="H43" s="2">
        <v>0</v>
      </c>
      <c r="I43" s="2">
        <v>9647.4</v>
      </c>
      <c r="J43" s="2">
        <v>712.9</v>
      </c>
      <c r="K43" s="2">
        <v>901.38</v>
      </c>
      <c r="L43" s="2">
        <v>610.11999999999989</v>
      </c>
      <c r="M43" s="2">
        <v>2224.3999999999996</v>
      </c>
      <c r="N43" s="2">
        <v>7423</v>
      </c>
    </row>
    <row r="44" spans="1:14" x14ac:dyDescent="0.2">
      <c r="A44" s="4" t="s">
        <v>80</v>
      </c>
      <c r="B44" s="2" t="s">
        <v>81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0</v>
      </c>
      <c r="I44" s="2">
        <v>13268.4</v>
      </c>
      <c r="J44" s="2">
        <v>1401.36</v>
      </c>
      <c r="K44" s="2">
        <v>1339.11</v>
      </c>
      <c r="L44" s="2">
        <v>3769.9300000000003</v>
      </c>
      <c r="M44" s="2">
        <v>6510.4</v>
      </c>
      <c r="N44" s="2">
        <v>6758</v>
      </c>
    </row>
    <row r="45" spans="1:14" x14ac:dyDescent="0.2">
      <c r="A45" s="4" t="s">
        <v>82</v>
      </c>
      <c r="B45" s="2" t="s">
        <v>83</v>
      </c>
      <c r="C45" s="2">
        <v>11645</v>
      </c>
      <c r="D45" s="2">
        <v>0</v>
      </c>
      <c r="E45" s="2">
        <v>801</v>
      </c>
      <c r="F45" s="2">
        <v>539</v>
      </c>
      <c r="G45" s="2">
        <v>0</v>
      </c>
      <c r="H45" s="2">
        <v>0</v>
      </c>
      <c r="I45" s="2">
        <v>12985</v>
      </c>
      <c r="J45" s="2">
        <v>2291.86</v>
      </c>
      <c r="K45" s="2">
        <v>1339.11</v>
      </c>
      <c r="L45" s="2">
        <v>482.02999999999884</v>
      </c>
      <c r="M45" s="2">
        <v>4112.9999999999991</v>
      </c>
      <c r="N45" s="2">
        <v>8872</v>
      </c>
    </row>
    <row r="46" spans="1:14" x14ac:dyDescent="0.2">
      <c r="A46" s="4" t="s">
        <v>84</v>
      </c>
      <c r="B46" s="2" t="s">
        <v>85</v>
      </c>
      <c r="C46" s="2">
        <v>11645</v>
      </c>
      <c r="D46" s="2">
        <v>200</v>
      </c>
      <c r="E46" s="2">
        <v>801</v>
      </c>
      <c r="F46" s="2">
        <v>539</v>
      </c>
      <c r="G46" s="2">
        <v>0</v>
      </c>
      <c r="H46" s="2">
        <v>0</v>
      </c>
      <c r="I46" s="2">
        <v>13185</v>
      </c>
      <c r="J46" s="2">
        <v>1553.81</v>
      </c>
      <c r="K46" s="2">
        <v>1339.11</v>
      </c>
      <c r="L46" s="2">
        <v>2644.58</v>
      </c>
      <c r="M46" s="2">
        <v>5537.5</v>
      </c>
      <c r="N46" s="2">
        <v>7647.5</v>
      </c>
    </row>
    <row r="47" spans="1:14" x14ac:dyDescent="0.2">
      <c r="A47" s="4" t="s">
        <v>86</v>
      </c>
      <c r="B47" s="2" t="s">
        <v>87</v>
      </c>
      <c r="C47" s="2">
        <v>13806</v>
      </c>
      <c r="D47" s="2">
        <v>0</v>
      </c>
      <c r="E47" s="2">
        <v>926</v>
      </c>
      <c r="F47" s="2">
        <v>630</v>
      </c>
      <c r="G47" s="2">
        <v>0</v>
      </c>
      <c r="H47" s="2">
        <v>0</v>
      </c>
      <c r="I47" s="2">
        <v>15362</v>
      </c>
      <c r="J47" s="2">
        <v>1757.08</v>
      </c>
      <c r="K47" s="2">
        <v>1587.65</v>
      </c>
      <c r="L47" s="2">
        <v>3611.7700000000004</v>
      </c>
      <c r="M47" s="2">
        <v>6956.5</v>
      </c>
      <c r="N47" s="2">
        <v>8405.5</v>
      </c>
    </row>
    <row r="48" spans="1:14" x14ac:dyDescent="0.2">
      <c r="A48" s="4" t="s">
        <v>88</v>
      </c>
      <c r="B48" s="2" t="s">
        <v>89</v>
      </c>
      <c r="C48" s="2">
        <v>11645</v>
      </c>
      <c r="D48" s="2">
        <v>400</v>
      </c>
      <c r="E48" s="2">
        <v>801</v>
      </c>
      <c r="F48" s="2">
        <v>539</v>
      </c>
      <c r="G48" s="2">
        <v>0</v>
      </c>
      <c r="H48" s="2">
        <v>0</v>
      </c>
      <c r="I48" s="2">
        <v>13385</v>
      </c>
      <c r="J48" s="2">
        <v>1436.72</v>
      </c>
      <c r="K48" s="2">
        <v>1339.12</v>
      </c>
      <c r="L48" s="2">
        <v>1706.6599999999999</v>
      </c>
      <c r="M48" s="2">
        <v>4482.5</v>
      </c>
      <c r="N48" s="2">
        <v>8902.5</v>
      </c>
    </row>
    <row r="49" spans="1:16" x14ac:dyDescent="0.2">
      <c r="A49" s="4" t="s">
        <v>90</v>
      </c>
      <c r="B49" s="2" t="s">
        <v>91</v>
      </c>
      <c r="C49" s="2">
        <v>11988</v>
      </c>
      <c r="D49" s="2">
        <v>200</v>
      </c>
      <c r="E49" s="2">
        <v>820</v>
      </c>
      <c r="F49" s="2">
        <v>510</v>
      </c>
      <c r="G49" s="2">
        <v>0</v>
      </c>
      <c r="H49" s="2">
        <v>0</v>
      </c>
      <c r="I49" s="2">
        <v>13518</v>
      </c>
      <c r="J49" s="2">
        <v>1465.12</v>
      </c>
      <c r="K49" s="2">
        <v>1378.56</v>
      </c>
      <c r="L49" s="2">
        <v>0.81999999999970896</v>
      </c>
      <c r="M49" s="2">
        <v>2844.4999999999995</v>
      </c>
      <c r="N49" s="2">
        <v>10673.5</v>
      </c>
    </row>
    <row r="50" spans="1:16" x14ac:dyDescent="0.2">
      <c r="A50" s="4" t="s">
        <v>92</v>
      </c>
      <c r="B50" s="2" t="s">
        <v>93</v>
      </c>
      <c r="C50" s="2">
        <v>13308</v>
      </c>
      <c r="D50" s="2">
        <v>200</v>
      </c>
      <c r="E50" s="2">
        <v>915</v>
      </c>
      <c r="F50" s="2">
        <v>616</v>
      </c>
      <c r="G50" s="2">
        <v>0</v>
      </c>
      <c r="H50" s="2">
        <v>0</v>
      </c>
      <c r="I50" s="2">
        <v>15039</v>
      </c>
      <c r="J50" s="2">
        <v>1790.06</v>
      </c>
      <c r="K50" s="2">
        <v>1530.38</v>
      </c>
      <c r="L50" s="2">
        <v>2446.0599999999995</v>
      </c>
      <c r="M50" s="2">
        <v>5766.5</v>
      </c>
      <c r="N50" s="2">
        <v>9272.5</v>
      </c>
    </row>
    <row r="51" spans="1:16" x14ac:dyDescent="0.2">
      <c r="A51" s="4" t="s">
        <v>94</v>
      </c>
      <c r="B51" s="2" t="s">
        <v>95</v>
      </c>
      <c r="C51" s="2">
        <v>15983</v>
      </c>
      <c r="D51" s="2">
        <v>400</v>
      </c>
      <c r="E51" s="2">
        <v>1093</v>
      </c>
      <c r="F51" s="2">
        <v>679</v>
      </c>
      <c r="G51" s="2">
        <v>0</v>
      </c>
      <c r="H51" s="2">
        <v>0</v>
      </c>
      <c r="I51" s="2">
        <v>18155</v>
      </c>
      <c r="J51" s="2">
        <v>2455.66</v>
      </c>
      <c r="K51" s="2">
        <v>1838.02</v>
      </c>
      <c r="L51" s="2">
        <v>-0.18000000000029104</v>
      </c>
      <c r="M51" s="2">
        <v>4293.5</v>
      </c>
      <c r="N51" s="2">
        <v>13861.5</v>
      </c>
    </row>
    <row r="52" spans="1:16" x14ac:dyDescent="0.2">
      <c r="A52" s="4" t="s">
        <v>96</v>
      </c>
      <c r="B52" s="2" t="s">
        <v>97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0</v>
      </c>
      <c r="I52" s="2">
        <v>18155</v>
      </c>
      <c r="J52" s="2">
        <v>2455.66</v>
      </c>
      <c r="K52" s="2">
        <v>1838.02</v>
      </c>
      <c r="L52" s="2">
        <v>0.31999999999970896</v>
      </c>
      <c r="M52" s="2">
        <v>4294</v>
      </c>
      <c r="N52" s="2">
        <v>13861</v>
      </c>
    </row>
    <row r="53" spans="1:16" s="12" customFormat="1" x14ac:dyDescent="0.2">
      <c r="A53" s="11"/>
      <c r="C53" s="12" t="s">
        <v>39</v>
      </c>
      <c r="D53" s="12" t="s">
        <v>39</v>
      </c>
      <c r="E53" s="12" t="s">
        <v>39</v>
      </c>
      <c r="F53" s="12" t="s">
        <v>39</v>
      </c>
      <c r="G53" s="12" t="s">
        <v>39</v>
      </c>
      <c r="H53" s="12" t="s">
        <v>39</v>
      </c>
      <c r="I53" s="12" t="s">
        <v>39</v>
      </c>
      <c r="J53" s="12" t="s">
        <v>39</v>
      </c>
      <c r="K53" s="12" t="s">
        <v>39</v>
      </c>
      <c r="L53" s="12" t="s">
        <v>39</v>
      </c>
      <c r="M53" s="12" t="s">
        <v>39</v>
      </c>
      <c r="N53" s="12" t="s">
        <v>39</v>
      </c>
      <c r="O53" s="2"/>
      <c r="P53" s="2"/>
    </row>
    <row r="55" spans="1:16" x14ac:dyDescent="0.2">
      <c r="A55" s="10" t="s">
        <v>100</v>
      </c>
    </row>
    <row r="56" spans="1:16" x14ac:dyDescent="0.2">
      <c r="A56" s="4" t="s">
        <v>103</v>
      </c>
      <c r="B56" s="2" t="s">
        <v>104</v>
      </c>
      <c r="C56" s="2">
        <v>13806</v>
      </c>
      <c r="D56" s="2">
        <v>400</v>
      </c>
      <c r="E56" s="2">
        <v>1130</v>
      </c>
      <c r="F56" s="2">
        <v>770</v>
      </c>
      <c r="G56" s="2">
        <v>0</v>
      </c>
      <c r="H56" s="2">
        <v>0</v>
      </c>
      <c r="I56" s="2">
        <v>16106</v>
      </c>
      <c r="J56" s="2">
        <v>2018.04</v>
      </c>
      <c r="K56" s="2">
        <v>1587.7</v>
      </c>
      <c r="L56" s="2">
        <v>0.26000000000021828</v>
      </c>
      <c r="M56" s="2">
        <v>3606</v>
      </c>
      <c r="N56" s="2">
        <v>12500</v>
      </c>
    </row>
    <row r="57" spans="1:16" x14ac:dyDescent="0.2">
      <c r="A57" s="4" t="s">
        <v>105</v>
      </c>
      <c r="B57" s="2" t="s">
        <v>106</v>
      </c>
      <c r="C57" s="2">
        <v>11988</v>
      </c>
      <c r="D57" s="2">
        <v>0</v>
      </c>
      <c r="E57" s="2">
        <v>820</v>
      </c>
      <c r="F57" s="2">
        <v>510</v>
      </c>
      <c r="G57" s="2">
        <v>0</v>
      </c>
      <c r="H57" s="2">
        <v>0</v>
      </c>
      <c r="I57" s="2">
        <v>13318</v>
      </c>
      <c r="J57" s="2">
        <v>1416.23</v>
      </c>
      <c r="K57" s="2">
        <v>1378.56</v>
      </c>
      <c r="L57" s="2">
        <v>29.709999999999127</v>
      </c>
      <c r="M57" s="2">
        <v>2824.4999999999991</v>
      </c>
      <c r="N57" s="2">
        <v>10493.5</v>
      </c>
    </row>
    <row r="58" spans="1:16" x14ac:dyDescent="0.2">
      <c r="A58" s="4" t="s">
        <v>107</v>
      </c>
      <c r="B58" s="2" t="s">
        <v>108</v>
      </c>
      <c r="C58" s="2">
        <v>16896</v>
      </c>
      <c r="D58" s="2">
        <v>400</v>
      </c>
      <c r="E58" s="2">
        <v>1128</v>
      </c>
      <c r="F58" s="2">
        <v>703</v>
      </c>
      <c r="G58" s="2">
        <v>0</v>
      </c>
      <c r="H58" s="2">
        <v>0</v>
      </c>
      <c r="I58" s="2">
        <v>19127</v>
      </c>
      <c r="J58" s="2">
        <v>2732.8</v>
      </c>
      <c r="K58" s="2">
        <v>1943.08</v>
      </c>
      <c r="L58" s="2">
        <v>1265.619999999999</v>
      </c>
      <c r="M58" s="2">
        <v>5941.4999999999991</v>
      </c>
      <c r="N58" s="2">
        <v>13185.5</v>
      </c>
    </row>
    <row r="59" spans="1:16" x14ac:dyDescent="0.2">
      <c r="A59" s="4" t="s">
        <v>109</v>
      </c>
      <c r="B59" s="2" t="s">
        <v>110</v>
      </c>
      <c r="C59" s="2">
        <v>14937</v>
      </c>
      <c r="D59" s="2">
        <v>0</v>
      </c>
      <c r="E59" s="2">
        <v>957</v>
      </c>
      <c r="F59" s="2">
        <v>881</v>
      </c>
      <c r="G59" s="2">
        <v>0</v>
      </c>
      <c r="H59" s="2">
        <v>0</v>
      </c>
      <c r="I59" s="2">
        <v>16775</v>
      </c>
      <c r="J59" s="2">
        <v>2150.46</v>
      </c>
      <c r="K59" s="2">
        <v>1717.72</v>
      </c>
      <c r="L59" s="2">
        <v>5001.32</v>
      </c>
      <c r="M59" s="2">
        <v>8869.5</v>
      </c>
      <c r="N59" s="2">
        <v>7905.5</v>
      </c>
    </row>
    <row r="60" spans="1:16" x14ac:dyDescent="0.2">
      <c r="A60" s="4" t="s">
        <v>111</v>
      </c>
      <c r="B60" s="2" t="s">
        <v>112</v>
      </c>
      <c r="C60" s="2">
        <v>14937</v>
      </c>
      <c r="D60" s="2">
        <v>0</v>
      </c>
      <c r="E60" s="2">
        <v>957</v>
      </c>
      <c r="F60" s="2">
        <v>881</v>
      </c>
      <c r="G60" s="2">
        <v>0</v>
      </c>
      <c r="H60" s="2">
        <v>0</v>
      </c>
      <c r="I60" s="2">
        <v>16775</v>
      </c>
      <c r="J60" s="2">
        <v>2442.86</v>
      </c>
      <c r="K60" s="2">
        <v>1717.72</v>
      </c>
      <c r="L60" s="2">
        <v>4591.92</v>
      </c>
      <c r="M60" s="2">
        <v>8752.5</v>
      </c>
      <c r="N60" s="2">
        <v>8022.5</v>
      </c>
    </row>
    <row r="61" spans="1:16" x14ac:dyDescent="0.2">
      <c r="A61" s="4" t="s">
        <v>496</v>
      </c>
      <c r="B61" s="2" t="s">
        <v>497</v>
      </c>
      <c r="C61" s="2">
        <v>11442</v>
      </c>
      <c r="D61" s="2">
        <v>0</v>
      </c>
      <c r="E61" s="2">
        <v>784</v>
      </c>
      <c r="F61" s="2">
        <v>482</v>
      </c>
      <c r="G61" s="2">
        <v>0</v>
      </c>
      <c r="H61" s="2">
        <v>0</v>
      </c>
      <c r="I61" s="2">
        <v>12708</v>
      </c>
      <c r="J61" s="2">
        <v>1309.18</v>
      </c>
      <c r="K61" s="2">
        <v>1315.72</v>
      </c>
      <c r="L61" s="2">
        <v>1274.6000000000004</v>
      </c>
      <c r="M61" s="2">
        <v>3899.5000000000005</v>
      </c>
      <c r="N61" s="2">
        <v>8808.5</v>
      </c>
    </row>
    <row r="62" spans="1:16" x14ac:dyDescent="0.2">
      <c r="A62" s="4" t="s">
        <v>113</v>
      </c>
      <c r="B62" s="2" t="s">
        <v>114</v>
      </c>
      <c r="C62" s="2">
        <v>12319</v>
      </c>
      <c r="D62" s="2">
        <v>0</v>
      </c>
      <c r="E62" s="2">
        <v>941</v>
      </c>
      <c r="F62" s="2">
        <v>645</v>
      </c>
      <c r="G62" s="2">
        <v>0</v>
      </c>
      <c r="H62" s="2">
        <v>0</v>
      </c>
      <c r="I62" s="2">
        <v>13905</v>
      </c>
      <c r="J62" s="2">
        <v>1547.82</v>
      </c>
      <c r="K62" s="2">
        <v>1416.64</v>
      </c>
      <c r="L62" s="2">
        <v>1668.5400000000009</v>
      </c>
      <c r="M62" s="2">
        <v>4633.0000000000009</v>
      </c>
      <c r="N62" s="2">
        <v>9272</v>
      </c>
    </row>
    <row r="63" spans="1:16" x14ac:dyDescent="0.2">
      <c r="A63" s="4" t="s">
        <v>506</v>
      </c>
      <c r="B63" s="2" t="s">
        <v>507</v>
      </c>
      <c r="C63" s="2">
        <v>11442</v>
      </c>
      <c r="D63" s="2">
        <v>0</v>
      </c>
      <c r="E63" s="2">
        <v>784</v>
      </c>
      <c r="F63" s="2">
        <v>499</v>
      </c>
      <c r="G63" s="2">
        <v>0</v>
      </c>
      <c r="H63" s="2">
        <v>0</v>
      </c>
      <c r="I63" s="2">
        <v>12725</v>
      </c>
      <c r="J63" s="2">
        <v>1224.8900000000001</v>
      </c>
      <c r="K63" s="2">
        <v>1315.69</v>
      </c>
      <c r="L63" s="2">
        <v>2924.42</v>
      </c>
      <c r="M63" s="2">
        <v>5465</v>
      </c>
      <c r="N63" s="2">
        <v>7260</v>
      </c>
    </row>
    <row r="64" spans="1:16" x14ac:dyDescent="0.2">
      <c r="A64" s="4" t="s">
        <v>115</v>
      </c>
      <c r="B64" s="2" t="s">
        <v>116</v>
      </c>
      <c r="C64" s="2">
        <v>11929</v>
      </c>
      <c r="D64" s="2">
        <v>200</v>
      </c>
      <c r="E64" s="2">
        <v>737</v>
      </c>
      <c r="F64" s="2">
        <v>675</v>
      </c>
      <c r="G64" s="2">
        <v>0</v>
      </c>
      <c r="H64" s="2">
        <v>0</v>
      </c>
      <c r="I64" s="2">
        <v>13541</v>
      </c>
      <c r="J64" s="2">
        <v>1470.2</v>
      </c>
      <c r="K64" s="2">
        <v>1371.86</v>
      </c>
      <c r="L64" s="2">
        <v>-5.9999999999490683E-2</v>
      </c>
      <c r="M64" s="2">
        <v>2842.0000000000005</v>
      </c>
      <c r="N64" s="2">
        <v>10699</v>
      </c>
    </row>
    <row r="65" spans="1:16" s="12" customFormat="1" x14ac:dyDescent="0.2">
      <c r="A65" s="11"/>
      <c r="C65" s="12" t="s">
        <v>39</v>
      </c>
      <c r="D65" s="12" t="s">
        <v>39</v>
      </c>
      <c r="E65" s="12" t="s">
        <v>39</v>
      </c>
      <c r="F65" s="12" t="s">
        <v>39</v>
      </c>
      <c r="G65" s="12" t="s">
        <v>39</v>
      </c>
      <c r="H65" s="12" t="s">
        <v>39</v>
      </c>
      <c r="I65" s="12" t="s">
        <v>39</v>
      </c>
      <c r="J65" s="12" t="s">
        <v>39</v>
      </c>
      <c r="K65" s="12" t="s">
        <v>39</v>
      </c>
      <c r="L65" s="12" t="s">
        <v>39</v>
      </c>
      <c r="M65" s="12" t="s">
        <v>39</v>
      </c>
      <c r="N65" s="12" t="s">
        <v>39</v>
      </c>
      <c r="O65" s="2"/>
      <c r="P65" s="2"/>
    </row>
    <row r="67" spans="1:16" x14ac:dyDescent="0.2">
      <c r="A67" s="10" t="s">
        <v>125</v>
      </c>
    </row>
    <row r="68" spans="1:16" x14ac:dyDescent="0.2">
      <c r="A68" s="4" t="s">
        <v>126</v>
      </c>
      <c r="B68" s="2" t="s">
        <v>127</v>
      </c>
      <c r="C68" s="13">
        <v>11442</v>
      </c>
      <c r="D68" s="2">
        <v>200</v>
      </c>
      <c r="E68" s="2">
        <v>784</v>
      </c>
      <c r="F68" s="2">
        <v>499</v>
      </c>
      <c r="G68" s="2">
        <v>708.5</v>
      </c>
      <c r="H68" s="2">
        <v>0</v>
      </c>
      <c r="I68" s="2">
        <v>13633.5</v>
      </c>
      <c r="J68" s="2">
        <v>1489.66</v>
      </c>
      <c r="K68" s="2">
        <v>1315.7</v>
      </c>
      <c r="L68" s="2">
        <v>1.1399999999994179</v>
      </c>
      <c r="M68" s="2">
        <v>2806.4999999999995</v>
      </c>
      <c r="N68" s="2">
        <v>10827</v>
      </c>
    </row>
    <row r="69" spans="1:16" x14ac:dyDescent="0.2">
      <c r="A69" s="4" t="s">
        <v>128</v>
      </c>
      <c r="B69" s="2" t="s">
        <v>129</v>
      </c>
      <c r="C69" s="13">
        <v>12673</v>
      </c>
      <c r="D69" s="2">
        <v>200</v>
      </c>
      <c r="E69" s="2">
        <v>784</v>
      </c>
      <c r="F69" s="2">
        <v>499</v>
      </c>
      <c r="G69" s="2">
        <v>708.5</v>
      </c>
      <c r="H69" s="2">
        <v>0</v>
      </c>
      <c r="I69" s="2">
        <v>14864.5</v>
      </c>
      <c r="J69" s="2">
        <v>1752.64</v>
      </c>
      <c r="K69" s="2">
        <v>1457.28</v>
      </c>
      <c r="L69" s="2">
        <v>909.57999999999993</v>
      </c>
      <c r="M69" s="2">
        <v>4119.5</v>
      </c>
      <c r="N69" s="2">
        <v>10745</v>
      </c>
    </row>
    <row r="70" spans="1:16" x14ac:dyDescent="0.2">
      <c r="A70" s="4" t="s">
        <v>130</v>
      </c>
      <c r="B70" s="2" t="s">
        <v>131</v>
      </c>
      <c r="C70" s="13">
        <v>11442</v>
      </c>
      <c r="D70" s="2">
        <v>0</v>
      </c>
      <c r="E70" s="2">
        <v>784</v>
      </c>
      <c r="F70" s="2">
        <v>499</v>
      </c>
      <c r="G70" s="2">
        <v>0</v>
      </c>
      <c r="H70" s="2">
        <v>0</v>
      </c>
      <c r="I70" s="2">
        <v>12725</v>
      </c>
      <c r="J70" s="2">
        <v>1312.16</v>
      </c>
      <c r="K70" s="2">
        <v>1315.7</v>
      </c>
      <c r="L70" s="2">
        <v>1.1399999999994179</v>
      </c>
      <c r="M70" s="2">
        <v>2628.9999999999995</v>
      </c>
      <c r="N70" s="2">
        <v>10096</v>
      </c>
    </row>
    <row r="71" spans="1:16" x14ac:dyDescent="0.2">
      <c r="A71" s="4" t="s">
        <v>132</v>
      </c>
      <c r="B71" s="2" t="s">
        <v>133</v>
      </c>
      <c r="C71" s="13">
        <v>11442</v>
      </c>
      <c r="D71" s="2">
        <v>0</v>
      </c>
      <c r="E71" s="2">
        <v>784</v>
      </c>
      <c r="F71" s="2">
        <v>499</v>
      </c>
      <c r="G71" s="2">
        <v>0</v>
      </c>
      <c r="H71" s="2">
        <v>0</v>
      </c>
      <c r="I71" s="2">
        <v>12725</v>
      </c>
      <c r="J71" s="2">
        <v>1302.1099999999999</v>
      </c>
      <c r="K71" s="2">
        <v>1315.69</v>
      </c>
      <c r="L71" s="2">
        <v>57.700000000000728</v>
      </c>
      <c r="M71" s="2">
        <v>2675.5000000000009</v>
      </c>
      <c r="N71" s="2">
        <v>10049.5</v>
      </c>
    </row>
    <row r="72" spans="1:16" x14ac:dyDescent="0.2">
      <c r="A72" s="4" t="s">
        <v>134</v>
      </c>
      <c r="B72" s="2" t="s">
        <v>135</v>
      </c>
      <c r="C72" s="13">
        <v>11442</v>
      </c>
      <c r="D72" s="2">
        <v>400</v>
      </c>
      <c r="E72" s="2">
        <v>784</v>
      </c>
      <c r="F72" s="2">
        <v>499</v>
      </c>
      <c r="G72" s="2">
        <v>0</v>
      </c>
      <c r="H72" s="2">
        <v>0</v>
      </c>
      <c r="I72" s="2">
        <v>13125</v>
      </c>
      <c r="J72" s="2">
        <v>1383.84</v>
      </c>
      <c r="K72" s="2">
        <v>1315.7</v>
      </c>
      <c r="L72" s="2">
        <v>0.95999999999912689</v>
      </c>
      <c r="M72" s="2">
        <v>2700.4999999999991</v>
      </c>
      <c r="N72" s="2">
        <v>10424.5</v>
      </c>
    </row>
    <row r="73" spans="1:16" s="12" customFormat="1" x14ac:dyDescent="0.2">
      <c r="A73" s="11"/>
      <c r="C73" s="12" t="s">
        <v>39</v>
      </c>
      <c r="D73" s="12" t="s">
        <v>39</v>
      </c>
      <c r="E73" s="12" t="s">
        <v>39</v>
      </c>
      <c r="F73" s="12" t="s">
        <v>39</v>
      </c>
      <c r="G73" s="12" t="s">
        <v>39</v>
      </c>
      <c r="H73" s="12" t="s">
        <v>39</v>
      </c>
      <c r="I73" s="12" t="s">
        <v>39</v>
      </c>
      <c r="J73" s="12" t="s">
        <v>39</v>
      </c>
      <c r="K73" s="12" t="s">
        <v>39</v>
      </c>
      <c r="L73" s="12" t="s">
        <v>39</v>
      </c>
      <c r="M73" s="12" t="s">
        <v>39</v>
      </c>
      <c r="N73" s="12" t="s">
        <v>39</v>
      </c>
      <c r="O73" s="2"/>
      <c r="P73" s="2"/>
    </row>
    <row r="75" spans="1:16" x14ac:dyDescent="0.2">
      <c r="A75" s="10" t="s">
        <v>138</v>
      </c>
    </row>
    <row r="76" spans="1:16" x14ac:dyDescent="0.2">
      <c r="A76" s="4" t="s">
        <v>498</v>
      </c>
      <c r="B76" s="2" t="s">
        <v>499</v>
      </c>
      <c r="C76" s="13">
        <v>12673</v>
      </c>
      <c r="D76" s="2">
        <v>0</v>
      </c>
      <c r="E76" s="2">
        <v>846</v>
      </c>
      <c r="F76" s="2">
        <v>528</v>
      </c>
      <c r="G76" s="2">
        <v>739.32</v>
      </c>
      <c r="H76" s="2">
        <v>0</v>
      </c>
      <c r="I76" s="2">
        <v>14786.32</v>
      </c>
      <c r="J76" s="2">
        <v>1736</v>
      </c>
      <c r="K76" s="2">
        <v>1457.32</v>
      </c>
      <c r="L76" s="2">
        <v>1</v>
      </c>
      <c r="M76" s="2">
        <v>3194.3199999999997</v>
      </c>
      <c r="N76" s="2">
        <v>11592</v>
      </c>
    </row>
    <row r="77" spans="1:16" x14ac:dyDescent="0.2">
      <c r="A77" s="4" t="s">
        <v>139</v>
      </c>
      <c r="B77" s="2" t="s">
        <v>140</v>
      </c>
      <c r="C77" s="13">
        <v>11442</v>
      </c>
      <c r="D77" s="2">
        <v>0</v>
      </c>
      <c r="E77" s="2">
        <v>784</v>
      </c>
      <c r="F77" s="2">
        <v>499</v>
      </c>
      <c r="G77" s="2">
        <v>708.5</v>
      </c>
      <c r="H77" s="2">
        <v>0</v>
      </c>
      <c r="I77" s="2">
        <v>13433.5</v>
      </c>
      <c r="J77" s="2">
        <v>1446.94</v>
      </c>
      <c r="K77" s="2">
        <v>1315.7</v>
      </c>
      <c r="L77" s="2">
        <v>1.3600000000005821</v>
      </c>
      <c r="M77" s="2">
        <v>2764.0000000000009</v>
      </c>
      <c r="N77" s="2">
        <v>10669.5</v>
      </c>
    </row>
    <row r="78" spans="1:16" x14ac:dyDescent="0.2">
      <c r="A78" s="4" t="s">
        <v>141</v>
      </c>
      <c r="B78" s="2" t="s">
        <v>142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0</v>
      </c>
      <c r="I78" s="2">
        <v>12725</v>
      </c>
      <c r="J78" s="2">
        <v>1303.6199999999999</v>
      </c>
      <c r="K78" s="2">
        <v>1315.7</v>
      </c>
      <c r="L78" s="2">
        <v>48.680000000000291</v>
      </c>
      <c r="M78" s="2">
        <v>2668</v>
      </c>
      <c r="N78" s="2">
        <v>10057</v>
      </c>
    </row>
    <row r="79" spans="1:16" x14ac:dyDescent="0.2">
      <c r="A79" s="4" t="s">
        <v>508</v>
      </c>
      <c r="B79" s="2" t="s">
        <v>509</v>
      </c>
      <c r="C79" s="13">
        <v>12673</v>
      </c>
      <c r="D79" s="2">
        <v>0</v>
      </c>
      <c r="E79" s="2">
        <v>846</v>
      </c>
      <c r="F79" s="2">
        <v>528</v>
      </c>
      <c r="G79" s="2">
        <v>0</v>
      </c>
      <c r="H79" s="2">
        <v>0</v>
      </c>
      <c r="I79" s="2">
        <v>14047</v>
      </c>
      <c r="J79" s="2">
        <v>1567.43</v>
      </c>
      <c r="K79" s="2">
        <v>1457.34</v>
      </c>
      <c r="L79" s="2">
        <v>2971.2299999999996</v>
      </c>
      <c r="M79" s="2">
        <v>5996</v>
      </c>
      <c r="N79" s="2">
        <v>8051</v>
      </c>
    </row>
    <row r="80" spans="1:16" x14ac:dyDescent="0.2">
      <c r="A80" s="4" t="s">
        <v>143</v>
      </c>
      <c r="B80" s="2" t="s">
        <v>144</v>
      </c>
      <c r="C80" s="13">
        <v>11442</v>
      </c>
      <c r="D80" s="2">
        <v>0</v>
      </c>
      <c r="E80" s="2">
        <v>784</v>
      </c>
      <c r="F80" s="2">
        <v>499</v>
      </c>
      <c r="G80" s="2">
        <v>0</v>
      </c>
      <c r="H80" s="2">
        <v>0</v>
      </c>
      <c r="I80" s="2">
        <v>12725</v>
      </c>
      <c r="J80" s="2">
        <v>1312.16</v>
      </c>
      <c r="K80" s="2">
        <v>1315.7</v>
      </c>
      <c r="L80" s="2">
        <v>1.1399999999994179</v>
      </c>
      <c r="M80" s="2">
        <v>2628.9999999999995</v>
      </c>
      <c r="N80" s="2">
        <v>10096</v>
      </c>
    </row>
    <row r="81" spans="1:16" x14ac:dyDescent="0.2">
      <c r="A81" s="4" t="s">
        <v>145</v>
      </c>
      <c r="B81" s="2" t="s">
        <v>146</v>
      </c>
      <c r="C81" s="13">
        <v>11442</v>
      </c>
      <c r="D81" s="2">
        <v>400</v>
      </c>
      <c r="E81" s="2">
        <v>784</v>
      </c>
      <c r="F81" s="2">
        <v>499</v>
      </c>
      <c r="G81" s="2">
        <v>0</v>
      </c>
      <c r="H81" s="2">
        <v>0</v>
      </c>
      <c r="I81" s="2">
        <v>13125</v>
      </c>
      <c r="J81" s="2">
        <v>1383.84</v>
      </c>
      <c r="K81" s="2">
        <v>1315.7</v>
      </c>
      <c r="L81" s="2">
        <v>0.95999999999912689</v>
      </c>
      <c r="M81" s="2">
        <v>2700.4999999999991</v>
      </c>
      <c r="N81" s="2">
        <v>10424.5</v>
      </c>
    </row>
    <row r="82" spans="1:16" x14ac:dyDescent="0.2">
      <c r="A82" s="4" t="s">
        <v>147</v>
      </c>
      <c r="B82" s="2" t="s">
        <v>148</v>
      </c>
      <c r="C82" s="13">
        <v>11442</v>
      </c>
      <c r="D82" s="2">
        <v>200</v>
      </c>
      <c r="E82" s="2">
        <v>784</v>
      </c>
      <c r="F82" s="2">
        <v>499</v>
      </c>
      <c r="G82" s="2">
        <v>0</v>
      </c>
      <c r="H82" s="2">
        <v>0</v>
      </c>
      <c r="I82" s="2">
        <v>12925</v>
      </c>
      <c r="J82" s="2">
        <v>1348</v>
      </c>
      <c r="K82" s="2">
        <v>1315.7</v>
      </c>
      <c r="L82" s="2">
        <v>1567.2999999999993</v>
      </c>
      <c r="M82" s="2">
        <v>4230.9999999999991</v>
      </c>
      <c r="N82" s="2">
        <v>8694</v>
      </c>
    </row>
    <row r="83" spans="1:16" x14ac:dyDescent="0.2">
      <c r="A83" s="4" t="s">
        <v>149</v>
      </c>
      <c r="B83" s="2" t="s">
        <v>150</v>
      </c>
      <c r="C83" s="13">
        <v>11442</v>
      </c>
      <c r="D83" s="2">
        <v>400</v>
      </c>
      <c r="E83" s="2">
        <v>784</v>
      </c>
      <c r="F83" s="2">
        <v>499</v>
      </c>
      <c r="G83" s="2">
        <v>0</v>
      </c>
      <c r="H83" s="2">
        <v>0</v>
      </c>
      <c r="I83" s="2">
        <v>13125</v>
      </c>
      <c r="J83" s="2">
        <v>1383.84</v>
      </c>
      <c r="K83" s="2">
        <v>1315.7</v>
      </c>
      <c r="L83" s="2">
        <v>0.95999999999912689</v>
      </c>
      <c r="M83" s="2">
        <v>2700.4999999999991</v>
      </c>
      <c r="N83" s="2">
        <v>10424.5</v>
      </c>
    </row>
    <row r="84" spans="1:16" x14ac:dyDescent="0.2">
      <c r="A84" s="4" t="s">
        <v>151</v>
      </c>
      <c r="B84" s="2" t="s">
        <v>152</v>
      </c>
      <c r="C84" s="13">
        <v>11442</v>
      </c>
      <c r="D84" s="2">
        <v>400</v>
      </c>
      <c r="E84" s="2">
        <v>784</v>
      </c>
      <c r="F84" s="2">
        <v>499</v>
      </c>
      <c r="G84" s="2">
        <v>0</v>
      </c>
      <c r="H84" s="2">
        <v>0</v>
      </c>
      <c r="I84" s="2">
        <v>13125</v>
      </c>
      <c r="J84" s="2">
        <v>1383.84</v>
      </c>
      <c r="K84" s="2">
        <v>1315.7</v>
      </c>
      <c r="L84" s="2">
        <v>1.4599999999991269</v>
      </c>
      <c r="M84" s="2">
        <v>2700.9999999999991</v>
      </c>
      <c r="N84" s="2">
        <v>10424</v>
      </c>
    </row>
    <row r="85" spans="1:16" x14ac:dyDescent="0.2">
      <c r="A85" s="4" t="s">
        <v>153</v>
      </c>
      <c r="B85" s="2" t="s">
        <v>154</v>
      </c>
      <c r="C85" s="2">
        <v>11442</v>
      </c>
      <c r="D85" s="2">
        <v>200</v>
      </c>
      <c r="E85" s="2">
        <v>737</v>
      </c>
      <c r="F85" s="2">
        <v>455</v>
      </c>
      <c r="G85" s="2">
        <v>0</v>
      </c>
      <c r="H85" s="2">
        <v>0</v>
      </c>
      <c r="I85" s="2">
        <v>12834</v>
      </c>
      <c r="J85" s="2">
        <v>1331.92</v>
      </c>
      <c r="K85" s="2">
        <v>1315.84</v>
      </c>
      <c r="L85" s="2">
        <v>0.23999999999978172</v>
      </c>
      <c r="M85" s="2">
        <v>2648</v>
      </c>
      <c r="N85" s="2">
        <v>10186</v>
      </c>
    </row>
    <row r="86" spans="1:16" s="12" customFormat="1" x14ac:dyDescent="0.2">
      <c r="A86" s="11"/>
      <c r="C86" s="12" t="s">
        <v>39</v>
      </c>
      <c r="D86" s="12" t="s">
        <v>39</v>
      </c>
      <c r="E86" s="12" t="s">
        <v>39</v>
      </c>
      <c r="F86" s="12" t="s">
        <v>39</v>
      </c>
      <c r="G86" s="12" t="s">
        <v>39</v>
      </c>
      <c r="H86" s="12" t="s">
        <v>39</v>
      </c>
      <c r="I86" s="12" t="s">
        <v>39</v>
      </c>
      <c r="J86" s="12" t="s">
        <v>39</v>
      </c>
      <c r="K86" s="12" t="s">
        <v>39</v>
      </c>
      <c r="L86" s="12" t="s">
        <v>39</v>
      </c>
      <c r="M86" s="12" t="s">
        <v>39</v>
      </c>
      <c r="N86" s="12" t="s">
        <v>39</v>
      </c>
      <c r="O86" s="2"/>
      <c r="P86" s="2"/>
    </row>
    <row r="88" spans="1:16" x14ac:dyDescent="0.2">
      <c r="A88" s="10" t="s">
        <v>157</v>
      </c>
    </row>
    <row r="89" spans="1:16" x14ac:dyDescent="0.2">
      <c r="A89" s="4" t="s">
        <v>158</v>
      </c>
      <c r="B89" s="2" t="s">
        <v>159</v>
      </c>
      <c r="C89" s="13">
        <v>14053</v>
      </c>
      <c r="D89" s="2">
        <v>200</v>
      </c>
      <c r="E89" s="2">
        <v>991</v>
      </c>
      <c r="F89" s="2">
        <v>603</v>
      </c>
      <c r="G89" s="2">
        <v>850.2</v>
      </c>
      <c r="H89" s="2">
        <v>0</v>
      </c>
      <c r="I89" s="2">
        <v>16697.2</v>
      </c>
      <c r="J89" s="2">
        <v>2283.04</v>
      </c>
      <c r="K89" s="2">
        <v>1690.78</v>
      </c>
      <c r="L89" s="2">
        <v>1766.880000000001</v>
      </c>
      <c r="M89" s="2">
        <v>5740.7000000000007</v>
      </c>
      <c r="N89" s="2">
        <v>10956.5</v>
      </c>
    </row>
    <row r="90" spans="1:16" x14ac:dyDescent="0.2">
      <c r="A90" s="4" t="s">
        <v>160</v>
      </c>
      <c r="B90" s="2" t="s">
        <v>161</v>
      </c>
      <c r="C90" s="13">
        <v>12847</v>
      </c>
      <c r="D90" s="2">
        <v>0</v>
      </c>
      <c r="E90" s="2">
        <v>815</v>
      </c>
      <c r="F90" s="2">
        <v>496</v>
      </c>
      <c r="G90" s="2">
        <v>566.79999999999995</v>
      </c>
      <c r="H90" s="2">
        <v>0</v>
      </c>
      <c r="I90" s="2">
        <v>14724.8</v>
      </c>
      <c r="J90" s="2">
        <v>1719.76</v>
      </c>
      <c r="K90" s="2">
        <v>1477.4</v>
      </c>
      <c r="L90" s="2">
        <v>9941.64</v>
      </c>
      <c r="M90" s="2">
        <v>13138.8</v>
      </c>
      <c r="N90" s="2">
        <v>1586</v>
      </c>
    </row>
    <row r="91" spans="1:16" x14ac:dyDescent="0.2">
      <c r="A91" s="4" t="s">
        <v>162</v>
      </c>
      <c r="B91" s="2" t="s">
        <v>163</v>
      </c>
      <c r="C91" s="13">
        <v>11557</v>
      </c>
      <c r="D91" s="2">
        <v>0</v>
      </c>
      <c r="E91" s="2">
        <v>717</v>
      </c>
      <c r="F91" s="2">
        <v>447</v>
      </c>
      <c r="G91" s="2">
        <v>708.5</v>
      </c>
      <c r="H91" s="2">
        <v>0</v>
      </c>
      <c r="I91" s="2">
        <v>13429.5</v>
      </c>
      <c r="J91" s="2">
        <v>1443.92</v>
      </c>
      <c r="K91" s="2">
        <v>1329.04</v>
      </c>
      <c r="L91" s="2">
        <v>6007.0400000000009</v>
      </c>
      <c r="M91" s="2">
        <v>8780</v>
      </c>
      <c r="N91" s="2">
        <v>4649.5</v>
      </c>
    </row>
    <row r="92" spans="1:16" x14ac:dyDescent="0.2">
      <c r="A92" s="4" t="s">
        <v>534</v>
      </c>
      <c r="B92" s="17" t="s">
        <v>535</v>
      </c>
      <c r="C92" s="13">
        <v>2568.39</v>
      </c>
      <c r="D92" s="2">
        <v>0</v>
      </c>
      <c r="E92" s="2">
        <v>163</v>
      </c>
      <c r="F92" s="2">
        <v>99.2</v>
      </c>
      <c r="G92" s="2">
        <v>354.25</v>
      </c>
      <c r="H92" s="2">
        <v>85891.67</v>
      </c>
      <c r="I92" s="2">
        <v>89076.51</v>
      </c>
      <c r="J92" s="2">
        <f>86.33+1568.38+86.33</f>
        <v>1741.04</v>
      </c>
      <c r="K92" s="2">
        <v>0</v>
      </c>
      <c r="L92" s="2">
        <v>161.97</v>
      </c>
      <c r="M92" s="2">
        <v>1903.01</v>
      </c>
      <c r="N92" s="2">
        <v>87173.5</v>
      </c>
    </row>
    <row r="93" spans="1:16" x14ac:dyDescent="0.2">
      <c r="A93" s="4" t="s">
        <v>164</v>
      </c>
      <c r="B93" s="2" t="s">
        <v>165</v>
      </c>
      <c r="C93" s="13">
        <v>11929</v>
      </c>
      <c r="D93" s="2">
        <v>400</v>
      </c>
      <c r="E93" s="2">
        <v>737</v>
      </c>
      <c r="F93" s="2">
        <v>455</v>
      </c>
      <c r="G93" s="2">
        <v>566.79999999999995</v>
      </c>
      <c r="H93" s="2">
        <v>0</v>
      </c>
      <c r="I93" s="2">
        <v>14087.8</v>
      </c>
      <c r="J93" s="2">
        <v>1586.92</v>
      </c>
      <c r="K93" s="2">
        <v>1371.82</v>
      </c>
      <c r="L93" s="2">
        <v>219.55999999999949</v>
      </c>
      <c r="M93" s="2">
        <v>3178.2999999999993</v>
      </c>
      <c r="N93" s="2">
        <v>10909.5</v>
      </c>
    </row>
    <row r="94" spans="1:16" x14ac:dyDescent="0.2">
      <c r="A94" s="4" t="s">
        <v>166</v>
      </c>
      <c r="B94" s="2" t="s">
        <v>167</v>
      </c>
      <c r="C94" s="13">
        <v>11929</v>
      </c>
      <c r="D94" s="2">
        <v>200</v>
      </c>
      <c r="E94" s="2">
        <v>737</v>
      </c>
      <c r="F94" s="2">
        <v>455</v>
      </c>
      <c r="G94" s="2">
        <v>566.79999999999995</v>
      </c>
      <c r="H94" s="2">
        <v>0</v>
      </c>
      <c r="I94" s="2">
        <v>13887.8</v>
      </c>
      <c r="J94" s="2">
        <v>1544.2</v>
      </c>
      <c r="K94" s="2">
        <v>1371.82</v>
      </c>
      <c r="L94" s="2">
        <v>219.27999999999884</v>
      </c>
      <c r="M94" s="2">
        <v>3135.2999999999988</v>
      </c>
      <c r="N94" s="2">
        <v>10752.5</v>
      </c>
    </row>
    <row r="95" spans="1:16" x14ac:dyDescent="0.2">
      <c r="A95" s="4" t="s">
        <v>168</v>
      </c>
      <c r="B95" s="2" t="s">
        <v>169</v>
      </c>
      <c r="C95" s="13">
        <v>12847</v>
      </c>
      <c r="D95" s="2">
        <v>400</v>
      </c>
      <c r="E95" s="2">
        <v>815</v>
      </c>
      <c r="F95" s="2">
        <v>496</v>
      </c>
      <c r="G95" s="2">
        <v>566.79999999999995</v>
      </c>
      <c r="H95" s="2">
        <v>0</v>
      </c>
      <c r="I95" s="2">
        <v>15124.8</v>
      </c>
      <c r="J95" s="2">
        <v>1774.25</v>
      </c>
      <c r="K95" s="2">
        <v>1477.42</v>
      </c>
      <c r="L95" s="2">
        <v>11825.13</v>
      </c>
      <c r="M95" s="2">
        <v>15076.8</v>
      </c>
      <c r="N95" s="2">
        <v>48</v>
      </c>
    </row>
    <row r="96" spans="1:16" x14ac:dyDescent="0.2">
      <c r="A96" s="4" t="s">
        <v>170</v>
      </c>
      <c r="B96" s="2" t="s">
        <v>171</v>
      </c>
      <c r="C96" s="13">
        <v>12847</v>
      </c>
      <c r="D96" s="2">
        <v>400</v>
      </c>
      <c r="E96" s="2">
        <v>815</v>
      </c>
      <c r="F96" s="2">
        <v>496</v>
      </c>
      <c r="G96" s="2">
        <v>566.79999999999995</v>
      </c>
      <c r="H96" s="2">
        <v>0</v>
      </c>
      <c r="I96" s="2">
        <v>15124.8</v>
      </c>
      <c r="J96" s="2">
        <v>1808.44</v>
      </c>
      <c r="K96" s="2">
        <v>1477.4</v>
      </c>
      <c r="L96" s="2">
        <v>228.95999999999913</v>
      </c>
      <c r="M96" s="2">
        <v>3514.7999999999993</v>
      </c>
      <c r="N96" s="2">
        <v>11610</v>
      </c>
    </row>
    <row r="97" spans="1:16" x14ac:dyDescent="0.2">
      <c r="A97" s="4" t="s">
        <v>172</v>
      </c>
      <c r="B97" s="2" t="s">
        <v>173</v>
      </c>
      <c r="C97" s="13">
        <v>12847</v>
      </c>
      <c r="D97" s="2">
        <v>400</v>
      </c>
      <c r="E97" s="2">
        <v>815</v>
      </c>
      <c r="F97" s="2">
        <v>496</v>
      </c>
      <c r="G97" s="2">
        <v>566.79999999999995</v>
      </c>
      <c r="H97" s="2">
        <v>0</v>
      </c>
      <c r="I97" s="2">
        <v>15124.8</v>
      </c>
      <c r="J97" s="2">
        <v>1808.44</v>
      </c>
      <c r="K97" s="2">
        <v>1477.4</v>
      </c>
      <c r="L97" s="2">
        <v>3777.9599999999991</v>
      </c>
      <c r="M97" s="2">
        <v>7063.7999999999993</v>
      </c>
      <c r="N97" s="2">
        <v>8061</v>
      </c>
    </row>
    <row r="98" spans="1:16" x14ac:dyDescent="0.2">
      <c r="A98" s="4" t="s">
        <v>174</v>
      </c>
      <c r="B98" s="2" t="s">
        <v>175</v>
      </c>
      <c r="C98" s="13">
        <v>12847</v>
      </c>
      <c r="D98" s="2">
        <v>400</v>
      </c>
      <c r="E98" s="2">
        <v>815</v>
      </c>
      <c r="F98" s="2">
        <v>496</v>
      </c>
      <c r="G98" s="2">
        <v>566.79999999999995</v>
      </c>
      <c r="H98" s="2">
        <v>0</v>
      </c>
      <c r="I98" s="2">
        <v>15124.8</v>
      </c>
      <c r="J98" s="2">
        <v>1808.44</v>
      </c>
      <c r="K98" s="2">
        <v>1477.4</v>
      </c>
      <c r="L98" s="2">
        <v>6328.4599999999991</v>
      </c>
      <c r="M98" s="2">
        <v>9614.2999999999993</v>
      </c>
      <c r="N98" s="2">
        <v>5510.5</v>
      </c>
    </row>
    <row r="99" spans="1:16" x14ac:dyDescent="0.2">
      <c r="A99" s="4" t="s">
        <v>176</v>
      </c>
      <c r="B99" s="2" t="s">
        <v>177</v>
      </c>
      <c r="C99" s="13">
        <v>11929</v>
      </c>
      <c r="D99" s="2">
        <v>400</v>
      </c>
      <c r="E99" s="2">
        <v>737</v>
      </c>
      <c r="F99" s="2">
        <v>455</v>
      </c>
      <c r="G99" s="2">
        <v>566.79999999999995</v>
      </c>
      <c r="H99" s="2">
        <v>0</v>
      </c>
      <c r="I99" s="2">
        <v>14087.8</v>
      </c>
      <c r="J99" s="2">
        <v>1586.92</v>
      </c>
      <c r="K99" s="2">
        <v>1371.82</v>
      </c>
      <c r="L99" s="2">
        <v>219.55999999999949</v>
      </c>
      <c r="M99" s="2">
        <v>3178.2999999999993</v>
      </c>
      <c r="N99" s="2">
        <v>10909.5</v>
      </c>
    </row>
    <row r="100" spans="1:16" x14ac:dyDescent="0.2">
      <c r="A100" s="4" t="s">
        <v>178</v>
      </c>
      <c r="B100" s="2" t="s">
        <v>179</v>
      </c>
      <c r="C100" s="13">
        <v>12847</v>
      </c>
      <c r="D100" s="2">
        <v>200</v>
      </c>
      <c r="E100" s="2">
        <v>815</v>
      </c>
      <c r="F100" s="2">
        <v>496</v>
      </c>
      <c r="G100" s="2">
        <v>566.79999999999995</v>
      </c>
      <c r="H100" s="2">
        <v>0</v>
      </c>
      <c r="I100" s="2">
        <v>14924.8</v>
      </c>
      <c r="J100" s="2">
        <v>1765.72</v>
      </c>
      <c r="K100" s="2">
        <v>1477.4</v>
      </c>
      <c r="L100" s="2">
        <v>228.68000000000029</v>
      </c>
      <c r="M100" s="2">
        <v>3471.8</v>
      </c>
      <c r="N100" s="2">
        <v>11453</v>
      </c>
    </row>
    <row r="101" spans="1:16" x14ac:dyDescent="0.2">
      <c r="A101" s="4" t="s">
        <v>180</v>
      </c>
      <c r="B101" s="2" t="s">
        <v>181</v>
      </c>
      <c r="C101" s="13">
        <v>12847</v>
      </c>
      <c r="D101" s="2">
        <v>400</v>
      </c>
      <c r="E101" s="2">
        <v>815</v>
      </c>
      <c r="F101" s="2">
        <v>496</v>
      </c>
      <c r="G101" s="2">
        <v>283.39999999999998</v>
      </c>
      <c r="H101" s="2">
        <v>0</v>
      </c>
      <c r="I101" s="2">
        <v>14841.4</v>
      </c>
      <c r="J101" s="2">
        <v>1747.9</v>
      </c>
      <c r="K101" s="2">
        <v>1477.4</v>
      </c>
      <c r="L101" s="2">
        <v>5130.5999999999985</v>
      </c>
      <c r="M101" s="2">
        <v>8355.8999999999978</v>
      </c>
      <c r="N101" s="2">
        <v>6485.5</v>
      </c>
    </row>
    <row r="102" spans="1:16" x14ac:dyDescent="0.2">
      <c r="A102" s="4" t="s">
        <v>182</v>
      </c>
      <c r="B102" s="2" t="s">
        <v>183</v>
      </c>
      <c r="C102" s="13">
        <v>11929</v>
      </c>
      <c r="D102" s="2">
        <v>200</v>
      </c>
      <c r="E102" s="2">
        <v>737</v>
      </c>
      <c r="F102" s="2">
        <v>455</v>
      </c>
      <c r="G102" s="2">
        <v>283.39999999999998</v>
      </c>
      <c r="H102" s="2">
        <v>0</v>
      </c>
      <c r="I102" s="2">
        <v>13604.4</v>
      </c>
      <c r="J102" s="2">
        <v>1483.68</v>
      </c>
      <c r="K102" s="2">
        <v>1371.82</v>
      </c>
      <c r="L102" s="2">
        <v>5457.4</v>
      </c>
      <c r="M102" s="2">
        <v>8312.9</v>
      </c>
      <c r="N102" s="2">
        <v>5291.5</v>
      </c>
    </row>
    <row r="103" spans="1:16" x14ac:dyDescent="0.2">
      <c r="A103" s="4" t="s">
        <v>184</v>
      </c>
      <c r="B103" s="2" t="s">
        <v>185</v>
      </c>
      <c r="C103" s="13">
        <v>11557</v>
      </c>
      <c r="D103" s="2">
        <v>0</v>
      </c>
      <c r="E103" s="2">
        <v>717</v>
      </c>
      <c r="F103" s="2">
        <v>447</v>
      </c>
      <c r="G103" s="2">
        <v>283.39999999999998</v>
      </c>
      <c r="H103" s="2">
        <v>0</v>
      </c>
      <c r="I103" s="2">
        <v>13004.4</v>
      </c>
      <c r="J103" s="2">
        <v>1362.44</v>
      </c>
      <c r="K103" s="2">
        <v>1329.04</v>
      </c>
      <c r="L103" s="2">
        <v>3485.92</v>
      </c>
      <c r="M103" s="2">
        <v>6177.4</v>
      </c>
      <c r="N103" s="2">
        <v>6827</v>
      </c>
    </row>
    <row r="104" spans="1:16" x14ac:dyDescent="0.2">
      <c r="A104" s="4" t="s">
        <v>186</v>
      </c>
      <c r="B104" s="2" t="s">
        <v>187</v>
      </c>
      <c r="C104" s="13">
        <v>12319</v>
      </c>
      <c r="D104" s="2">
        <v>0</v>
      </c>
      <c r="E104" s="2">
        <v>788</v>
      </c>
      <c r="F104" s="2">
        <v>468</v>
      </c>
      <c r="G104" s="2">
        <v>0</v>
      </c>
      <c r="H104" s="2">
        <v>0</v>
      </c>
      <c r="I104" s="2">
        <v>13575</v>
      </c>
      <c r="J104" s="2">
        <v>1477.4</v>
      </c>
      <c r="K104" s="2">
        <v>1416.68</v>
      </c>
      <c r="L104" s="2">
        <v>6190.42</v>
      </c>
      <c r="M104" s="2">
        <v>9084.5</v>
      </c>
      <c r="N104" s="2">
        <v>4490.5</v>
      </c>
    </row>
    <row r="105" spans="1:16" x14ac:dyDescent="0.2">
      <c r="A105" s="4" t="s">
        <v>188</v>
      </c>
      <c r="B105" s="2" t="s">
        <v>189</v>
      </c>
      <c r="C105" s="13">
        <v>12847</v>
      </c>
      <c r="D105" s="2">
        <v>200</v>
      </c>
      <c r="E105" s="2">
        <v>815</v>
      </c>
      <c r="F105" s="2">
        <v>496</v>
      </c>
      <c r="G105" s="2">
        <v>0</v>
      </c>
      <c r="H105" s="2">
        <v>0</v>
      </c>
      <c r="I105" s="2">
        <v>14358</v>
      </c>
      <c r="J105" s="2">
        <v>1644.64</v>
      </c>
      <c r="K105" s="2">
        <v>1477.4</v>
      </c>
      <c r="L105" s="2">
        <v>5898.9599999999991</v>
      </c>
      <c r="M105" s="2">
        <v>9021</v>
      </c>
      <c r="N105" s="2">
        <v>5337</v>
      </c>
    </row>
    <row r="106" spans="1:16" x14ac:dyDescent="0.2">
      <c r="A106" s="4" t="s">
        <v>190</v>
      </c>
      <c r="B106" s="2" t="s">
        <v>191</v>
      </c>
      <c r="C106" s="13">
        <v>12319</v>
      </c>
      <c r="D106" s="2">
        <v>400</v>
      </c>
      <c r="E106" s="2">
        <v>788</v>
      </c>
      <c r="F106" s="2">
        <v>468</v>
      </c>
      <c r="G106" s="2">
        <v>0</v>
      </c>
      <c r="H106" s="2">
        <v>0</v>
      </c>
      <c r="I106" s="2">
        <v>13975</v>
      </c>
      <c r="J106" s="2">
        <v>1562.84</v>
      </c>
      <c r="K106" s="2">
        <v>1416.68</v>
      </c>
      <c r="L106" s="2">
        <v>222.97999999999956</v>
      </c>
      <c r="M106" s="2">
        <v>3202.4999999999995</v>
      </c>
      <c r="N106" s="2">
        <v>10772.5</v>
      </c>
    </row>
    <row r="107" spans="1:16" x14ac:dyDescent="0.2">
      <c r="A107" s="4" t="s">
        <v>192</v>
      </c>
      <c r="B107" s="2" t="s">
        <v>193</v>
      </c>
      <c r="C107" s="13">
        <v>12847</v>
      </c>
      <c r="D107" s="2">
        <v>0</v>
      </c>
      <c r="E107" s="2">
        <v>788</v>
      </c>
      <c r="F107" s="2">
        <v>468</v>
      </c>
      <c r="G107" s="2">
        <v>0</v>
      </c>
      <c r="H107" s="2">
        <v>2890.55</v>
      </c>
      <c r="I107" s="2">
        <v>16993.55</v>
      </c>
      <c r="J107" s="2">
        <v>2048.7600000000002</v>
      </c>
      <c r="K107" s="2">
        <v>1477.4</v>
      </c>
      <c r="L107" s="2">
        <v>2122.89</v>
      </c>
      <c r="M107" s="2">
        <v>5649.05</v>
      </c>
      <c r="N107" s="2">
        <v>11344.5</v>
      </c>
    </row>
    <row r="108" spans="1:16" x14ac:dyDescent="0.2">
      <c r="A108" s="4" t="s">
        <v>194</v>
      </c>
      <c r="B108" s="2" t="s">
        <v>195</v>
      </c>
      <c r="C108" s="13">
        <v>11929</v>
      </c>
      <c r="D108" s="2">
        <v>0</v>
      </c>
      <c r="E108" s="2">
        <v>737</v>
      </c>
      <c r="F108" s="2">
        <v>455</v>
      </c>
      <c r="G108" s="2">
        <v>0</v>
      </c>
      <c r="H108" s="2">
        <v>0</v>
      </c>
      <c r="I108" s="2">
        <v>13121</v>
      </c>
      <c r="J108" s="2">
        <v>1383.32</v>
      </c>
      <c r="K108" s="2">
        <v>1371.82</v>
      </c>
      <c r="L108" s="2">
        <v>219.36000000000058</v>
      </c>
      <c r="M108" s="2">
        <v>2974.5000000000005</v>
      </c>
      <c r="N108" s="2">
        <v>10146.5</v>
      </c>
    </row>
    <row r="109" spans="1:16" x14ac:dyDescent="0.2">
      <c r="A109" s="4" t="s">
        <v>196</v>
      </c>
      <c r="B109" s="2" t="s">
        <v>197</v>
      </c>
      <c r="C109" s="13">
        <v>12319</v>
      </c>
      <c r="D109" s="2">
        <v>200</v>
      </c>
      <c r="E109" s="2">
        <v>788</v>
      </c>
      <c r="F109" s="2">
        <v>346</v>
      </c>
      <c r="G109" s="2">
        <v>0</v>
      </c>
      <c r="H109" s="2">
        <v>0</v>
      </c>
      <c r="I109" s="2">
        <v>13653</v>
      </c>
      <c r="J109" s="2">
        <v>1494.06</v>
      </c>
      <c r="K109" s="2">
        <v>1416.68</v>
      </c>
      <c r="L109" s="2">
        <v>0.26000000000021828</v>
      </c>
      <c r="M109" s="2">
        <v>2911</v>
      </c>
      <c r="N109" s="2">
        <v>10742</v>
      </c>
    </row>
    <row r="110" spans="1:16" x14ac:dyDescent="0.2">
      <c r="A110" s="4" t="s">
        <v>198</v>
      </c>
      <c r="B110" s="2" t="s">
        <v>199</v>
      </c>
      <c r="C110" s="13">
        <v>11929</v>
      </c>
      <c r="D110" s="2">
        <v>0</v>
      </c>
      <c r="E110" s="2">
        <v>638.55999999999995</v>
      </c>
      <c r="F110" s="2">
        <v>394.16</v>
      </c>
      <c r="G110" s="2">
        <v>0</v>
      </c>
      <c r="H110" s="2">
        <v>0</v>
      </c>
      <c r="I110" s="2">
        <v>12961.72</v>
      </c>
      <c r="J110" s="2">
        <v>1354.78</v>
      </c>
      <c r="K110" s="2">
        <v>1371.82</v>
      </c>
      <c r="L110" s="2">
        <v>0.11999999999898137</v>
      </c>
      <c r="M110" s="2">
        <v>2726.7199999999989</v>
      </c>
      <c r="N110" s="2">
        <v>10235</v>
      </c>
    </row>
    <row r="111" spans="1:16" x14ac:dyDescent="0.2">
      <c r="A111" s="4" t="s">
        <v>200</v>
      </c>
      <c r="B111" s="2" t="s">
        <v>201</v>
      </c>
      <c r="C111" s="2">
        <v>12319</v>
      </c>
      <c r="D111" s="2">
        <v>0</v>
      </c>
      <c r="E111" s="2">
        <v>737</v>
      </c>
      <c r="F111" s="2">
        <v>675</v>
      </c>
      <c r="G111" s="2">
        <v>0</v>
      </c>
      <c r="H111" s="2">
        <v>0</v>
      </c>
      <c r="I111" s="2">
        <v>13731</v>
      </c>
      <c r="J111" s="2">
        <v>1472.34</v>
      </c>
      <c r="K111" s="2">
        <v>1396</v>
      </c>
      <c r="L111" s="2">
        <v>179.65999999999985</v>
      </c>
      <c r="M111" s="2">
        <v>3048</v>
      </c>
      <c r="N111" s="2">
        <v>10683</v>
      </c>
    </row>
    <row r="112" spans="1:16" s="12" customFormat="1" x14ac:dyDescent="0.2">
      <c r="A112" s="11"/>
      <c r="C112" s="12" t="s">
        <v>39</v>
      </c>
      <c r="D112" s="12" t="s">
        <v>39</v>
      </c>
      <c r="E112" s="12" t="s">
        <v>39</v>
      </c>
      <c r="F112" s="12" t="s">
        <v>39</v>
      </c>
      <c r="G112" s="12" t="s">
        <v>39</v>
      </c>
      <c r="H112" s="12" t="s">
        <v>39</v>
      </c>
      <c r="I112" s="12" t="s">
        <v>39</v>
      </c>
      <c r="J112" s="12" t="s">
        <v>39</v>
      </c>
      <c r="K112" s="12" t="s">
        <v>39</v>
      </c>
      <c r="L112" s="12" t="s">
        <v>39</v>
      </c>
      <c r="M112" s="12" t="s">
        <v>39</v>
      </c>
      <c r="N112" s="12" t="s">
        <v>39</v>
      </c>
      <c r="O112" s="2"/>
      <c r="P112" s="2"/>
    </row>
    <row r="114" spans="1:14" x14ac:dyDescent="0.2">
      <c r="A114" s="10" t="s">
        <v>206</v>
      </c>
    </row>
    <row r="115" spans="1:14" x14ac:dyDescent="0.2">
      <c r="A115" s="4" t="s">
        <v>207</v>
      </c>
      <c r="B115" s="2" t="s">
        <v>208</v>
      </c>
      <c r="C115" s="13">
        <v>12688</v>
      </c>
      <c r="D115" s="2">
        <v>400</v>
      </c>
      <c r="E115" s="2">
        <v>802</v>
      </c>
      <c r="F115" s="2">
        <v>482</v>
      </c>
      <c r="G115" s="2">
        <v>850.2</v>
      </c>
      <c r="H115" s="2">
        <v>0</v>
      </c>
      <c r="I115" s="2">
        <v>15222.2</v>
      </c>
      <c r="J115" s="2">
        <v>1829.24</v>
      </c>
      <c r="K115" s="2">
        <v>1459.1</v>
      </c>
      <c r="L115" s="2">
        <v>5116.3600000000006</v>
      </c>
      <c r="M115" s="2">
        <v>8404.7000000000007</v>
      </c>
      <c r="N115" s="2">
        <v>6817.5</v>
      </c>
    </row>
    <row r="116" spans="1:14" x14ac:dyDescent="0.2">
      <c r="A116" s="4" t="s">
        <v>209</v>
      </c>
      <c r="B116" s="2" t="s">
        <v>210</v>
      </c>
      <c r="C116" s="13">
        <v>11929</v>
      </c>
      <c r="D116" s="2">
        <v>200</v>
      </c>
      <c r="E116" s="2">
        <v>737</v>
      </c>
      <c r="F116" s="2">
        <v>455</v>
      </c>
      <c r="G116" s="2">
        <v>850.2</v>
      </c>
      <c r="H116" s="2">
        <v>0</v>
      </c>
      <c r="I116" s="2">
        <v>14171.2</v>
      </c>
      <c r="J116" s="2">
        <v>1604.74</v>
      </c>
      <c r="K116" s="2">
        <v>1371.82</v>
      </c>
      <c r="L116" s="2">
        <v>5859.6400000000012</v>
      </c>
      <c r="M116" s="2">
        <v>8836.2000000000007</v>
      </c>
      <c r="N116" s="2">
        <v>5335</v>
      </c>
    </row>
    <row r="117" spans="1:14" x14ac:dyDescent="0.2">
      <c r="A117" s="4" t="s">
        <v>211</v>
      </c>
      <c r="B117" s="2" t="s">
        <v>212</v>
      </c>
      <c r="C117" s="13">
        <v>11929</v>
      </c>
      <c r="D117" s="2">
        <v>200</v>
      </c>
      <c r="E117" s="2">
        <v>737</v>
      </c>
      <c r="F117" s="2">
        <v>455</v>
      </c>
      <c r="G117" s="2">
        <v>850.2</v>
      </c>
      <c r="H117" s="2">
        <v>0</v>
      </c>
      <c r="I117" s="2">
        <v>14171.2</v>
      </c>
      <c r="J117" s="2">
        <v>1602.44</v>
      </c>
      <c r="K117" s="2">
        <v>1371.82</v>
      </c>
      <c r="L117" s="2">
        <v>230.44000000000051</v>
      </c>
      <c r="M117" s="2">
        <v>3204.7000000000007</v>
      </c>
      <c r="N117" s="2">
        <v>10966.5</v>
      </c>
    </row>
    <row r="118" spans="1:14" x14ac:dyDescent="0.2">
      <c r="A118" s="4" t="s">
        <v>213</v>
      </c>
      <c r="B118" s="2" t="s">
        <v>214</v>
      </c>
      <c r="C118" s="13">
        <v>11929</v>
      </c>
      <c r="D118" s="2">
        <v>0</v>
      </c>
      <c r="E118" s="2">
        <v>737</v>
      </c>
      <c r="F118" s="2">
        <v>455</v>
      </c>
      <c r="G118" s="2">
        <v>850.2</v>
      </c>
      <c r="H118" s="2">
        <v>0</v>
      </c>
      <c r="I118" s="2">
        <v>13971.2</v>
      </c>
      <c r="J118" s="2">
        <v>1547.87</v>
      </c>
      <c r="K118" s="2">
        <v>1371.82</v>
      </c>
      <c r="L118" s="2">
        <v>7690.510000000002</v>
      </c>
      <c r="M118" s="2">
        <v>10610.2</v>
      </c>
      <c r="N118" s="2">
        <v>3361</v>
      </c>
    </row>
    <row r="119" spans="1:14" x14ac:dyDescent="0.2">
      <c r="A119" s="4" t="s">
        <v>215</v>
      </c>
      <c r="B119" s="2" t="s">
        <v>216</v>
      </c>
      <c r="C119" s="13">
        <v>11929</v>
      </c>
      <c r="D119" s="2">
        <v>400</v>
      </c>
      <c r="E119" s="2">
        <v>737</v>
      </c>
      <c r="F119" s="2">
        <v>455</v>
      </c>
      <c r="G119" s="2">
        <v>708.5</v>
      </c>
      <c r="H119" s="2">
        <v>0</v>
      </c>
      <c r="I119" s="2">
        <v>14229.5</v>
      </c>
      <c r="J119" s="2">
        <v>1617.2</v>
      </c>
      <c r="K119" s="2">
        <v>1371.82</v>
      </c>
      <c r="L119" s="2">
        <v>8670.98</v>
      </c>
      <c r="M119" s="2">
        <v>11660</v>
      </c>
      <c r="N119" s="2">
        <v>2569.5</v>
      </c>
    </row>
    <row r="120" spans="1:14" x14ac:dyDescent="0.2">
      <c r="A120" s="4" t="s">
        <v>217</v>
      </c>
      <c r="B120" s="2" t="s">
        <v>218</v>
      </c>
      <c r="C120" s="13">
        <v>11929</v>
      </c>
      <c r="D120" s="2">
        <v>0</v>
      </c>
      <c r="E120" s="2">
        <v>737</v>
      </c>
      <c r="F120" s="2">
        <v>455</v>
      </c>
      <c r="G120" s="2">
        <v>708.5</v>
      </c>
      <c r="H120" s="2">
        <v>0</v>
      </c>
      <c r="I120" s="2">
        <v>13829.5</v>
      </c>
      <c r="J120" s="2">
        <v>1375.51</v>
      </c>
      <c r="K120" s="2">
        <v>1371.82</v>
      </c>
      <c r="L120" s="2">
        <v>10075.17</v>
      </c>
      <c r="M120" s="2">
        <v>12822.5</v>
      </c>
      <c r="N120" s="2">
        <v>1007</v>
      </c>
    </row>
    <row r="121" spans="1:14" x14ac:dyDescent="0.2">
      <c r="A121" s="4" t="s">
        <v>219</v>
      </c>
      <c r="B121" s="2" t="s">
        <v>220</v>
      </c>
      <c r="C121" s="13">
        <v>12688</v>
      </c>
      <c r="D121" s="2">
        <v>200</v>
      </c>
      <c r="E121" s="2">
        <v>802</v>
      </c>
      <c r="F121" s="2">
        <v>482</v>
      </c>
      <c r="G121" s="2">
        <v>850.2</v>
      </c>
      <c r="H121" s="2">
        <v>0</v>
      </c>
      <c r="I121" s="2">
        <v>15022.2</v>
      </c>
      <c r="J121" s="2">
        <v>1786.52</v>
      </c>
      <c r="K121" s="2">
        <v>1459.1</v>
      </c>
      <c r="L121" s="2">
        <v>6088.5800000000017</v>
      </c>
      <c r="M121" s="2">
        <v>9334.2000000000007</v>
      </c>
      <c r="N121" s="2">
        <v>5688</v>
      </c>
    </row>
    <row r="122" spans="1:14" x14ac:dyDescent="0.2">
      <c r="A122" s="4" t="s">
        <v>221</v>
      </c>
      <c r="B122" s="2" t="s">
        <v>222</v>
      </c>
      <c r="C122" s="13">
        <v>11929</v>
      </c>
      <c r="D122" s="2">
        <v>200</v>
      </c>
      <c r="E122" s="2">
        <v>737</v>
      </c>
      <c r="F122" s="2">
        <v>455</v>
      </c>
      <c r="G122" s="2">
        <v>708.5</v>
      </c>
      <c r="H122" s="2">
        <v>0</v>
      </c>
      <c r="I122" s="2">
        <v>14029.5</v>
      </c>
      <c r="J122" s="2">
        <v>1574.48</v>
      </c>
      <c r="K122" s="2">
        <v>1371.82</v>
      </c>
      <c r="L122" s="2">
        <v>4012.2000000000007</v>
      </c>
      <c r="M122" s="2">
        <v>6958.5000000000009</v>
      </c>
      <c r="N122" s="2">
        <v>7071</v>
      </c>
    </row>
    <row r="123" spans="1:14" x14ac:dyDescent="0.2">
      <c r="A123" s="4" t="s">
        <v>223</v>
      </c>
      <c r="B123" s="2" t="s">
        <v>224</v>
      </c>
      <c r="C123" s="13">
        <v>11929</v>
      </c>
      <c r="D123" s="2">
        <v>400</v>
      </c>
      <c r="E123" s="2">
        <v>737</v>
      </c>
      <c r="F123" s="2">
        <v>455</v>
      </c>
      <c r="G123" s="2">
        <v>566.79999999999995</v>
      </c>
      <c r="H123" s="2">
        <v>0</v>
      </c>
      <c r="I123" s="2">
        <v>14087.8</v>
      </c>
      <c r="J123" s="2">
        <v>1586.92</v>
      </c>
      <c r="K123" s="2">
        <v>1371.82</v>
      </c>
      <c r="L123" s="2">
        <v>8045.0599999999995</v>
      </c>
      <c r="M123" s="2">
        <v>11003.8</v>
      </c>
      <c r="N123" s="2">
        <v>3084</v>
      </c>
    </row>
    <row r="124" spans="1:14" x14ac:dyDescent="0.2">
      <c r="A124" s="4" t="s">
        <v>225</v>
      </c>
      <c r="B124" s="2" t="s">
        <v>226</v>
      </c>
      <c r="C124" s="13">
        <v>11929</v>
      </c>
      <c r="D124" s="2">
        <v>400</v>
      </c>
      <c r="E124" s="2">
        <v>737</v>
      </c>
      <c r="F124" s="2">
        <v>455</v>
      </c>
      <c r="G124" s="2">
        <v>566.79999999999995</v>
      </c>
      <c r="H124" s="2">
        <v>0</v>
      </c>
      <c r="I124" s="2">
        <v>14087.8</v>
      </c>
      <c r="J124" s="2">
        <v>1586.92</v>
      </c>
      <c r="K124" s="2">
        <v>1371.82</v>
      </c>
      <c r="L124" s="2">
        <v>3202.0599999999995</v>
      </c>
      <c r="M124" s="2">
        <v>6160.7999999999993</v>
      </c>
      <c r="N124" s="2">
        <v>7927</v>
      </c>
    </row>
    <row r="125" spans="1:14" x14ac:dyDescent="0.2">
      <c r="A125" s="4" t="s">
        <v>227</v>
      </c>
      <c r="B125" s="2" t="s">
        <v>228</v>
      </c>
      <c r="C125" s="13">
        <v>11929</v>
      </c>
      <c r="D125" s="2">
        <v>0</v>
      </c>
      <c r="E125" s="2">
        <v>737</v>
      </c>
      <c r="F125" s="2">
        <v>455</v>
      </c>
      <c r="G125" s="2">
        <v>425.1</v>
      </c>
      <c r="H125" s="2">
        <v>0</v>
      </c>
      <c r="I125" s="2">
        <v>13546.1</v>
      </c>
      <c r="J125" s="2">
        <v>1439.37</v>
      </c>
      <c r="K125" s="2">
        <v>1371.83</v>
      </c>
      <c r="L125" s="2">
        <v>4564.9000000000015</v>
      </c>
      <c r="M125" s="2">
        <v>7376.1000000000013</v>
      </c>
      <c r="N125" s="2">
        <v>6170</v>
      </c>
    </row>
    <row r="126" spans="1:14" x14ac:dyDescent="0.2">
      <c r="A126" s="4" t="s">
        <v>229</v>
      </c>
      <c r="B126" s="2" t="s">
        <v>230</v>
      </c>
      <c r="C126" s="13">
        <v>12688</v>
      </c>
      <c r="D126" s="2">
        <v>200</v>
      </c>
      <c r="E126" s="2">
        <v>802</v>
      </c>
      <c r="F126" s="2">
        <v>482</v>
      </c>
      <c r="G126" s="2">
        <v>425.1</v>
      </c>
      <c r="H126" s="2">
        <v>0</v>
      </c>
      <c r="I126" s="2">
        <v>14597.1</v>
      </c>
      <c r="J126" s="2">
        <v>1695.72</v>
      </c>
      <c r="K126" s="2">
        <v>1459.1</v>
      </c>
      <c r="L126" s="2">
        <v>7584.2800000000007</v>
      </c>
      <c r="M126" s="2">
        <v>10739.1</v>
      </c>
      <c r="N126" s="2">
        <v>3858</v>
      </c>
    </row>
    <row r="127" spans="1:14" x14ac:dyDescent="0.2">
      <c r="A127" s="4" t="s">
        <v>231</v>
      </c>
      <c r="B127" s="2" t="s">
        <v>232</v>
      </c>
      <c r="C127" s="13">
        <v>12688</v>
      </c>
      <c r="D127" s="2">
        <v>0</v>
      </c>
      <c r="E127" s="2">
        <v>802</v>
      </c>
      <c r="F127" s="2">
        <v>482</v>
      </c>
      <c r="G127" s="2">
        <v>283.39999999999998</v>
      </c>
      <c r="H127" s="2">
        <v>0</v>
      </c>
      <c r="I127" s="2">
        <v>14255.4</v>
      </c>
      <c r="J127" s="2">
        <v>1619.34</v>
      </c>
      <c r="K127" s="2">
        <v>1459.1</v>
      </c>
      <c r="L127" s="2">
        <v>5334.9599999999991</v>
      </c>
      <c r="M127" s="2">
        <v>8413.3999999999978</v>
      </c>
      <c r="N127" s="2">
        <v>5842</v>
      </c>
    </row>
    <row r="128" spans="1:14" x14ac:dyDescent="0.2">
      <c r="A128" s="4" t="s">
        <v>233</v>
      </c>
      <c r="B128" s="2" t="s">
        <v>234</v>
      </c>
      <c r="C128" s="13">
        <v>11929</v>
      </c>
      <c r="D128" s="2">
        <v>0</v>
      </c>
      <c r="E128" s="2">
        <v>737</v>
      </c>
      <c r="F128" s="2">
        <v>455</v>
      </c>
      <c r="G128" s="2">
        <v>283.39999999999998</v>
      </c>
      <c r="H128" s="2">
        <v>0</v>
      </c>
      <c r="I128" s="2">
        <v>13404.4</v>
      </c>
      <c r="J128" s="2">
        <v>1426.62</v>
      </c>
      <c r="K128" s="2">
        <v>1371.83</v>
      </c>
      <c r="L128" s="2">
        <v>1777.9500000000007</v>
      </c>
      <c r="M128" s="2">
        <v>4576.4000000000005</v>
      </c>
      <c r="N128" s="2">
        <v>8828</v>
      </c>
    </row>
    <row r="129" spans="1:16" x14ac:dyDescent="0.2">
      <c r="A129" s="4" t="s">
        <v>526</v>
      </c>
      <c r="B129" s="2" t="s">
        <v>527</v>
      </c>
      <c r="C129" s="13">
        <v>11929</v>
      </c>
      <c r="D129" s="2">
        <v>0</v>
      </c>
      <c r="E129" s="2">
        <v>737</v>
      </c>
      <c r="F129" s="2">
        <v>455</v>
      </c>
      <c r="G129" s="2">
        <v>283.39999999999998</v>
      </c>
      <c r="H129" s="2">
        <v>0</v>
      </c>
      <c r="I129" s="2">
        <v>13404.4</v>
      </c>
      <c r="J129" s="2">
        <v>1362.55</v>
      </c>
      <c r="K129" s="2">
        <v>1371.82</v>
      </c>
      <c r="L129" s="2">
        <v>5470.0299999999988</v>
      </c>
      <c r="M129" s="2">
        <v>8204.3999999999978</v>
      </c>
      <c r="N129" s="2">
        <v>5200</v>
      </c>
    </row>
    <row r="130" spans="1:16" x14ac:dyDescent="0.2">
      <c r="A130" s="4" t="s">
        <v>235</v>
      </c>
      <c r="B130" s="2" t="s">
        <v>236</v>
      </c>
      <c r="C130" s="13">
        <v>11929</v>
      </c>
      <c r="D130" s="2">
        <v>400</v>
      </c>
      <c r="E130" s="2">
        <v>737</v>
      </c>
      <c r="F130" s="2">
        <v>455</v>
      </c>
      <c r="G130" s="2">
        <v>0</v>
      </c>
      <c r="H130" s="2">
        <v>0</v>
      </c>
      <c r="I130" s="2">
        <v>13521</v>
      </c>
      <c r="J130" s="2">
        <v>1465.86</v>
      </c>
      <c r="K130" s="2">
        <v>1371.82</v>
      </c>
      <c r="L130" s="2">
        <v>4219.32</v>
      </c>
      <c r="M130" s="2">
        <v>7057</v>
      </c>
      <c r="N130" s="2">
        <v>6464</v>
      </c>
    </row>
    <row r="131" spans="1:16" x14ac:dyDescent="0.2">
      <c r="A131" s="4" t="s">
        <v>237</v>
      </c>
      <c r="B131" s="2" t="s">
        <v>238</v>
      </c>
      <c r="C131" s="13">
        <v>11929</v>
      </c>
      <c r="D131" s="2">
        <v>0</v>
      </c>
      <c r="E131" s="2">
        <v>737</v>
      </c>
      <c r="F131" s="2">
        <v>455</v>
      </c>
      <c r="G131" s="2">
        <v>0</v>
      </c>
      <c r="H131" s="2">
        <v>0</v>
      </c>
      <c r="I131" s="2">
        <v>13121</v>
      </c>
      <c r="J131" s="2">
        <v>1233.79</v>
      </c>
      <c r="K131" s="2">
        <v>1371.78</v>
      </c>
      <c r="L131" s="2">
        <v>5670.43</v>
      </c>
      <c r="M131" s="2">
        <v>8276</v>
      </c>
      <c r="N131" s="2">
        <v>4845</v>
      </c>
    </row>
    <row r="132" spans="1:16" x14ac:dyDescent="0.2">
      <c r="A132" s="4" t="s">
        <v>239</v>
      </c>
      <c r="B132" s="2" t="s">
        <v>240</v>
      </c>
      <c r="C132" s="13">
        <v>11929</v>
      </c>
      <c r="D132" s="2">
        <v>200</v>
      </c>
      <c r="E132" s="2">
        <v>737</v>
      </c>
      <c r="F132" s="2">
        <v>455</v>
      </c>
      <c r="G132" s="2">
        <v>0</v>
      </c>
      <c r="H132" s="2">
        <v>0</v>
      </c>
      <c r="I132" s="2">
        <v>13321</v>
      </c>
      <c r="J132" s="2">
        <v>1424.54</v>
      </c>
      <c r="K132" s="2">
        <v>1371.78</v>
      </c>
      <c r="L132" s="2">
        <v>3414.6800000000003</v>
      </c>
      <c r="M132" s="2">
        <v>6211</v>
      </c>
      <c r="N132" s="2">
        <v>7110</v>
      </c>
    </row>
    <row r="133" spans="1:16" x14ac:dyDescent="0.2">
      <c r="A133" s="4" t="s">
        <v>241</v>
      </c>
      <c r="B133" s="2" t="s">
        <v>242</v>
      </c>
      <c r="C133" s="13">
        <v>14256</v>
      </c>
      <c r="D133" s="2">
        <v>0</v>
      </c>
      <c r="E133" s="2">
        <v>941.16</v>
      </c>
      <c r="F133" s="2">
        <v>645</v>
      </c>
      <c r="G133" s="2">
        <v>0</v>
      </c>
      <c r="H133" s="2">
        <v>0</v>
      </c>
      <c r="I133" s="2">
        <v>15842.16</v>
      </c>
      <c r="J133" s="2">
        <v>1961.68</v>
      </c>
      <c r="K133" s="2">
        <v>1639.44</v>
      </c>
      <c r="L133" s="2">
        <v>4.0000000000873115E-2</v>
      </c>
      <c r="M133" s="2">
        <v>3601.1600000000008</v>
      </c>
      <c r="N133" s="2">
        <v>12241</v>
      </c>
    </row>
    <row r="134" spans="1:16" x14ac:dyDescent="0.2">
      <c r="A134" s="4" t="s">
        <v>243</v>
      </c>
      <c r="B134" s="2" t="s">
        <v>244</v>
      </c>
      <c r="C134" s="13">
        <v>11929</v>
      </c>
      <c r="D134" s="2">
        <v>200</v>
      </c>
      <c r="E134" s="2">
        <v>737</v>
      </c>
      <c r="F134" s="2">
        <v>455</v>
      </c>
      <c r="G134" s="2">
        <v>0</v>
      </c>
      <c r="H134" s="2">
        <v>795.24</v>
      </c>
      <c r="I134" s="2">
        <v>14116.24</v>
      </c>
      <c r="J134" s="2">
        <v>1509.47</v>
      </c>
      <c r="K134" s="2">
        <v>1371.78</v>
      </c>
      <c r="L134" s="2">
        <v>-0.01</v>
      </c>
      <c r="M134" s="2">
        <v>2881.24</v>
      </c>
      <c r="N134" s="2">
        <v>11235</v>
      </c>
    </row>
    <row r="135" spans="1:16" x14ac:dyDescent="0.2">
      <c r="A135" s="4" t="s">
        <v>245</v>
      </c>
      <c r="B135" s="2" t="s">
        <v>246</v>
      </c>
      <c r="C135" s="13">
        <v>11929</v>
      </c>
      <c r="D135" s="2">
        <v>400</v>
      </c>
      <c r="E135" s="2">
        <v>737</v>
      </c>
      <c r="F135" s="2">
        <v>675</v>
      </c>
      <c r="G135" s="2">
        <v>0</v>
      </c>
      <c r="H135" s="2">
        <v>0</v>
      </c>
      <c r="I135" s="2">
        <v>13741</v>
      </c>
      <c r="J135" s="2">
        <v>1512.78</v>
      </c>
      <c r="K135" s="2">
        <v>1371.78</v>
      </c>
      <c r="L135" s="2">
        <v>0.44000000000050932</v>
      </c>
      <c r="M135" s="2">
        <v>2885.0000000000005</v>
      </c>
      <c r="N135" s="2">
        <v>10856</v>
      </c>
    </row>
    <row r="136" spans="1:16" s="12" customFormat="1" x14ac:dyDescent="0.2">
      <c r="A136" s="11"/>
      <c r="C136" s="12" t="s">
        <v>39</v>
      </c>
      <c r="D136" s="12" t="s">
        <v>39</v>
      </c>
      <c r="E136" s="12" t="s">
        <v>39</v>
      </c>
      <c r="F136" s="12" t="s">
        <v>39</v>
      </c>
      <c r="G136" s="12" t="s">
        <v>39</v>
      </c>
      <c r="H136" s="12" t="s">
        <v>39</v>
      </c>
      <c r="I136" s="12" t="s">
        <v>39</v>
      </c>
      <c r="J136" s="12" t="s">
        <v>39</v>
      </c>
      <c r="K136" s="12" t="s">
        <v>39</v>
      </c>
      <c r="L136" s="12" t="s">
        <v>39</v>
      </c>
      <c r="M136" s="12" t="s">
        <v>39</v>
      </c>
      <c r="N136" s="12" t="s">
        <v>39</v>
      </c>
      <c r="O136" s="2"/>
      <c r="P136" s="2"/>
    </row>
    <row r="138" spans="1:16" x14ac:dyDescent="0.2">
      <c r="A138" s="10" t="s">
        <v>251</v>
      </c>
    </row>
    <row r="139" spans="1:16" x14ac:dyDescent="0.2">
      <c r="A139" s="4" t="s">
        <v>252</v>
      </c>
      <c r="B139" s="2" t="s">
        <v>253</v>
      </c>
      <c r="C139" s="13">
        <v>14256</v>
      </c>
      <c r="D139" s="2">
        <v>400</v>
      </c>
      <c r="E139" s="2">
        <v>941</v>
      </c>
      <c r="F139" s="2">
        <v>645</v>
      </c>
      <c r="G139" s="2">
        <v>851.02</v>
      </c>
      <c r="H139" s="2">
        <v>0</v>
      </c>
      <c r="I139" s="2">
        <v>17093.02</v>
      </c>
      <c r="J139" s="2">
        <v>2228.8000000000002</v>
      </c>
      <c r="K139" s="2">
        <v>1639.4</v>
      </c>
      <c r="L139" s="2">
        <v>6854.82</v>
      </c>
      <c r="M139" s="2">
        <v>10723.02</v>
      </c>
      <c r="N139" s="2">
        <v>6370</v>
      </c>
    </row>
    <row r="140" spans="1:16" x14ac:dyDescent="0.2">
      <c r="A140" s="4" t="s">
        <v>254</v>
      </c>
      <c r="B140" s="2" t="s">
        <v>255</v>
      </c>
      <c r="C140" s="13">
        <v>12319</v>
      </c>
      <c r="D140" s="2">
        <v>400</v>
      </c>
      <c r="E140" s="2">
        <v>788</v>
      </c>
      <c r="F140" s="2">
        <v>468</v>
      </c>
      <c r="G140" s="2">
        <v>708.5</v>
      </c>
      <c r="H140" s="2">
        <v>0</v>
      </c>
      <c r="I140" s="2">
        <v>14683.5</v>
      </c>
      <c r="J140" s="2">
        <v>1887.07</v>
      </c>
      <c r="K140" s="2">
        <v>1416.68</v>
      </c>
      <c r="L140" s="2">
        <v>4484.25</v>
      </c>
      <c r="M140" s="2">
        <v>7788</v>
      </c>
      <c r="N140" s="2">
        <v>6895.5</v>
      </c>
    </row>
    <row r="141" spans="1:16" x14ac:dyDescent="0.2">
      <c r="A141" s="4" t="s">
        <v>256</v>
      </c>
      <c r="B141" s="2" t="s">
        <v>257</v>
      </c>
      <c r="C141" s="13">
        <v>12319</v>
      </c>
      <c r="D141" s="2">
        <v>200</v>
      </c>
      <c r="E141" s="2">
        <v>788</v>
      </c>
      <c r="F141" s="2">
        <v>468</v>
      </c>
      <c r="G141" s="2">
        <v>566.79999999999995</v>
      </c>
      <c r="H141" s="2">
        <v>0</v>
      </c>
      <c r="I141" s="2">
        <v>14341.8</v>
      </c>
      <c r="J141" s="2">
        <v>1685.04</v>
      </c>
      <c r="K141" s="2">
        <v>1416.68</v>
      </c>
      <c r="L141" s="2">
        <v>4991.0799999999981</v>
      </c>
      <c r="M141" s="2">
        <v>8092.7999999999984</v>
      </c>
      <c r="N141" s="2">
        <v>6249</v>
      </c>
    </row>
    <row r="142" spans="1:16" x14ac:dyDescent="0.2">
      <c r="A142" s="4" t="s">
        <v>258</v>
      </c>
      <c r="B142" s="2" t="s">
        <v>259</v>
      </c>
      <c r="C142" s="13">
        <v>12319</v>
      </c>
      <c r="D142" s="2">
        <v>400</v>
      </c>
      <c r="E142" s="2">
        <v>788</v>
      </c>
      <c r="F142" s="2">
        <v>468</v>
      </c>
      <c r="G142" s="2">
        <v>283.39999999999998</v>
      </c>
      <c r="H142" s="2">
        <v>0</v>
      </c>
      <c r="I142" s="2">
        <v>14258.4</v>
      </c>
      <c r="J142" s="2">
        <v>1623.36</v>
      </c>
      <c r="K142" s="2">
        <v>1416.68</v>
      </c>
      <c r="L142" s="2">
        <v>7631.3600000000006</v>
      </c>
      <c r="M142" s="2">
        <v>10671.400000000001</v>
      </c>
      <c r="N142" s="2">
        <v>3587</v>
      </c>
    </row>
    <row r="143" spans="1:16" x14ac:dyDescent="0.2">
      <c r="A143" s="4" t="s">
        <v>260</v>
      </c>
      <c r="B143" s="2" t="s">
        <v>261</v>
      </c>
      <c r="C143" s="13">
        <v>12319</v>
      </c>
      <c r="D143" s="2">
        <v>200</v>
      </c>
      <c r="E143" s="2">
        <v>788</v>
      </c>
      <c r="F143" s="2">
        <v>468</v>
      </c>
      <c r="G143" s="2">
        <v>0</v>
      </c>
      <c r="H143" s="2">
        <v>0</v>
      </c>
      <c r="I143" s="2">
        <v>13775</v>
      </c>
      <c r="J143" s="2">
        <v>1520.12</v>
      </c>
      <c r="K143" s="2">
        <v>1416.68</v>
      </c>
      <c r="L143" s="2">
        <v>5726.7000000000007</v>
      </c>
      <c r="M143" s="2">
        <v>8663.5</v>
      </c>
      <c r="N143" s="2">
        <v>5111.5</v>
      </c>
    </row>
    <row r="144" spans="1:16" x14ac:dyDescent="0.2">
      <c r="A144" s="4" t="s">
        <v>262</v>
      </c>
      <c r="B144" s="2" t="s">
        <v>263</v>
      </c>
      <c r="C144" s="13">
        <v>12319</v>
      </c>
      <c r="D144" s="2">
        <v>0</v>
      </c>
      <c r="E144" s="2">
        <v>788</v>
      </c>
      <c r="F144" s="2">
        <v>468</v>
      </c>
      <c r="G144" s="2">
        <v>0</v>
      </c>
      <c r="H144" s="2">
        <v>0</v>
      </c>
      <c r="I144" s="2">
        <v>13575</v>
      </c>
      <c r="J144" s="2">
        <v>1477.4</v>
      </c>
      <c r="K144" s="2">
        <v>1416.68</v>
      </c>
      <c r="L144" s="2">
        <v>6094.92</v>
      </c>
      <c r="M144" s="2">
        <v>8989</v>
      </c>
      <c r="N144" s="2">
        <v>4586</v>
      </c>
    </row>
    <row r="145" spans="1:16" s="12" customFormat="1" x14ac:dyDescent="0.2">
      <c r="A145" s="11"/>
      <c r="C145" s="12" t="s">
        <v>39</v>
      </c>
      <c r="D145" s="12" t="s">
        <v>39</v>
      </c>
      <c r="E145" s="12" t="s">
        <v>39</v>
      </c>
      <c r="F145" s="12" t="s">
        <v>39</v>
      </c>
      <c r="G145" s="12" t="s">
        <v>39</v>
      </c>
      <c r="H145" s="12" t="s">
        <v>39</v>
      </c>
      <c r="I145" s="12" t="s">
        <v>39</v>
      </c>
      <c r="J145" s="12" t="s">
        <v>39</v>
      </c>
      <c r="K145" s="12" t="s">
        <v>39</v>
      </c>
      <c r="L145" s="12" t="s">
        <v>39</v>
      </c>
      <c r="M145" s="12" t="s">
        <v>39</v>
      </c>
      <c r="N145" s="12" t="s">
        <v>39</v>
      </c>
      <c r="O145" s="2"/>
      <c r="P145" s="2"/>
    </row>
    <row r="147" spans="1:16" x14ac:dyDescent="0.2">
      <c r="A147" s="10" t="s">
        <v>264</v>
      </c>
    </row>
    <row r="148" spans="1:16" x14ac:dyDescent="0.2">
      <c r="A148" s="4" t="s">
        <v>265</v>
      </c>
      <c r="B148" s="2" t="s">
        <v>266</v>
      </c>
      <c r="C148" s="13">
        <v>14256</v>
      </c>
      <c r="D148" s="2">
        <v>200</v>
      </c>
      <c r="E148" s="2">
        <v>941</v>
      </c>
      <c r="F148" s="2">
        <v>645</v>
      </c>
      <c r="G148" s="2">
        <v>425.1</v>
      </c>
      <c r="H148" s="2">
        <v>0</v>
      </c>
      <c r="I148" s="2">
        <v>16467.099999999999</v>
      </c>
      <c r="J148" s="2">
        <v>2095.1</v>
      </c>
      <c r="K148" s="2">
        <v>1639.4</v>
      </c>
      <c r="L148" s="2">
        <v>6145.5999999999985</v>
      </c>
      <c r="M148" s="2">
        <v>9880.0999999999985</v>
      </c>
      <c r="N148" s="2">
        <v>6587</v>
      </c>
    </row>
    <row r="149" spans="1:16" x14ac:dyDescent="0.2">
      <c r="A149" s="4" t="s">
        <v>267</v>
      </c>
      <c r="B149" s="2" t="s">
        <v>268</v>
      </c>
      <c r="C149" s="13">
        <v>12319</v>
      </c>
      <c r="D149" s="2">
        <v>200</v>
      </c>
      <c r="E149" s="2">
        <v>788</v>
      </c>
      <c r="F149" s="2">
        <v>468</v>
      </c>
      <c r="G149" s="2">
        <v>283.39999999999998</v>
      </c>
      <c r="H149" s="2">
        <v>0</v>
      </c>
      <c r="I149" s="2">
        <v>14058.4</v>
      </c>
      <c r="J149" s="2">
        <v>1580.64</v>
      </c>
      <c r="K149" s="2">
        <v>1416.68</v>
      </c>
      <c r="L149" s="2">
        <v>7745.08</v>
      </c>
      <c r="M149" s="2">
        <v>10742.4</v>
      </c>
      <c r="N149" s="2">
        <v>3316</v>
      </c>
    </row>
    <row r="150" spans="1:16" s="12" customFormat="1" x14ac:dyDescent="0.2">
      <c r="A150" s="11"/>
      <c r="C150" s="12" t="s">
        <v>39</v>
      </c>
      <c r="D150" s="12" t="s">
        <v>39</v>
      </c>
      <c r="E150" s="12" t="s">
        <v>39</v>
      </c>
      <c r="F150" s="12" t="s">
        <v>39</v>
      </c>
      <c r="G150" s="12" t="s">
        <v>39</v>
      </c>
      <c r="H150" s="12" t="s">
        <v>39</v>
      </c>
      <c r="I150" s="12" t="s">
        <v>39</v>
      </c>
      <c r="J150" s="12" t="s">
        <v>39</v>
      </c>
      <c r="K150" s="12" t="s">
        <v>39</v>
      </c>
      <c r="L150" s="12" t="s">
        <v>39</v>
      </c>
      <c r="M150" s="12" t="s">
        <v>39</v>
      </c>
      <c r="N150" s="12" t="s">
        <v>39</v>
      </c>
      <c r="O150" s="2"/>
      <c r="P150" s="2"/>
    </row>
    <row r="152" spans="1:16" x14ac:dyDescent="0.2">
      <c r="A152" s="10" t="s">
        <v>269</v>
      </c>
    </row>
    <row r="153" spans="1:16" x14ac:dyDescent="0.2">
      <c r="A153" s="4" t="s">
        <v>528</v>
      </c>
      <c r="B153" s="2" t="s">
        <v>529</v>
      </c>
      <c r="C153" s="2">
        <v>11929</v>
      </c>
      <c r="D153" s="2">
        <v>0</v>
      </c>
      <c r="E153" s="2">
        <v>737</v>
      </c>
      <c r="F153" s="2">
        <v>455</v>
      </c>
      <c r="G153" s="2">
        <v>708.5</v>
      </c>
      <c r="H153" s="2">
        <v>0</v>
      </c>
      <c r="I153" s="2">
        <v>13829.5</v>
      </c>
      <c r="J153" s="2">
        <v>1529.46</v>
      </c>
      <c r="K153" s="2">
        <v>1371.82</v>
      </c>
      <c r="L153" s="2">
        <v>4126.2200000000012</v>
      </c>
      <c r="M153" s="2">
        <v>7027.5000000000009</v>
      </c>
      <c r="N153" s="2">
        <v>6802</v>
      </c>
    </row>
    <row r="154" spans="1:16" x14ac:dyDescent="0.2">
      <c r="A154" s="4" t="s">
        <v>270</v>
      </c>
      <c r="B154" s="2" t="s">
        <v>271</v>
      </c>
      <c r="C154" s="2">
        <v>13775</v>
      </c>
      <c r="D154" s="2">
        <v>200</v>
      </c>
      <c r="E154" s="2">
        <v>903</v>
      </c>
      <c r="F154" s="2">
        <v>549</v>
      </c>
      <c r="G154" s="2">
        <v>708.5</v>
      </c>
      <c r="H154" s="2">
        <v>0</v>
      </c>
      <c r="I154" s="2">
        <v>16135.5</v>
      </c>
      <c r="J154" s="2">
        <v>2024.3</v>
      </c>
      <c r="K154" s="2">
        <v>1584.1</v>
      </c>
      <c r="L154" s="2">
        <v>10216.6</v>
      </c>
      <c r="M154" s="2">
        <v>13825</v>
      </c>
      <c r="N154" s="2">
        <v>2310.5</v>
      </c>
    </row>
    <row r="155" spans="1:16" x14ac:dyDescent="0.2">
      <c r="A155" s="4" t="s">
        <v>272</v>
      </c>
      <c r="B155" s="2" t="s">
        <v>273</v>
      </c>
      <c r="C155" s="2">
        <v>13775</v>
      </c>
      <c r="D155" s="2">
        <v>200</v>
      </c>
      <c r="E155" s="2">
        <v>903</v>
      </c>
      <c r="F155" s="2">
        <v>549</v>
      </c>
      <c r="G155" s="2">
        <v>566.79999999999995</v>
      </c>
      <c r="H155" s="2">
        <v>0</v>
      </c>
      <c r="I155" s="2">
        <v>15993.8</v>
      </c>
      <c r="J155" s="2">
        <v>1994.02</v>
      </c>
      <c r="K155" s="2">
        <v>1584.1</v>
      </c>
      <c r="L155" s="2">
        <v>7723.68</v>
      </c>
      <c r="M155" s="2">
        <v>11301.8</v>
      </c>
      <c r="N155" s="2">
        <v>4692</v>
      </c>
    </row>
    <row r="156" spans="1:16" x14ac:dyDescent="0.2">
      <c r="A156" s="4" t="s">
        <v>274</v>
      </c>
      <c r="B156" s="2" t="s">
        <v>275</v>
      </c>
      <c r="C156" s="2">
        <v>13308</v>
      </c>
      <c r="D156" s="2">
        <v>200</v>
      </c>
      <c r="E156" s="2">
        <v>915</v>
      </c>
      <c r="F156" s="2">
        <v>616</v>
      </c>
      <c r="G156" s="2">
        <v>566.79999999999995</v>
      </c>
      <c r="H156" s="2">
        <v>0</v>
      </c>
      <c r="I156" s="2">
        <v>15605.8</v>
      </c>
      <c r="J156" s="2">
        <v>1816.38</v>
      </c>
      <c r="K156" s="2">
        <v>1530.38</v>
      </c>
      <c r="L156" s="2">
        <v>677.03999999999905</v>
      </c>
      <c r="M156" s="2">
        <v>4023.7999999999993</v>
      </c>
      <c r="N156" s="2">
        <v>11582</v>
      </c>
    </row>
    <row r="157" spans="1:16" x14ac:dyDescent="0.2">
      <c r="A157" s="4" t="s">
        <v>276</v>
      </c>
      <c r="B157" s="2" t="s">
        <v>277</v>
      </c>
      <c r="C157" s="2">
        <v>12688</v>
      </c>
      <c r="D157" s="2">
        <v>200</v>
      </c>
      <c r="E157" s="2">
        <v>802</v>
      </c>
      <c r="F157" s="2">
        <v>482</v>
      </c>
      <c r="G157" s="2">
        <v>566.79999999999995</v>
      </c>
      <c r="H157" s="2">
        <v>0</v>
      </c>
      <c r="I157" s="2">
        <v>14738.8</v>
      </c>
      <c r="J157" s="2">
        <v>1725.98</v>
      </c>
      <c r="K157" s="2">
        <v>1459.1</v>
      </c>
      <c r="L157" s="2">
        <v>8555.7199999999993</v>
      </c>
      <c r="M157" s="2">
        <v>11740.8</v>
      </c>
      <c r="N157" s="2">
        <v>2998</v>
      </c>
    </row>
    <row r="158" spans="1:16" x14ac:dyDescent="0.2">
      <c r="A158" s="4" t="s">
        <v>278</v>
      </c>
      <c r="B158" s="2" t="s">
        <v>279</v>
      </c>
      <c r="C158" s="2">
        <v>13775</v>
      </c>
      <c r="D158" s="2">
        <v>200</v>
      </c>
      <c r="E158" s="2">
        <v>903</v>
      </c>
      <c r="F158" s="2">
        <v>549</v>
      </c>
      <c r="G158" s="2">
        <v>566.79999999999995</v>
      </c>
      <c r="H158" s="2">
        <v>0</v>
      </c>
      <c r="I158" s="2">
        <v>15993.8</v>
      </c>
      <c r="J158" s="2">
        <v>1989.67</v>
      </c>
      <c r="K158" s="2">
        <v>1584.1</v>
      </c>
      <c r="L158" s="2">
        <v>8649.5299999999988</v>
      </c>
      <c r="M158" s="2">
        <v>12223.3</v>
      </c>
      <c r="N158" s="2">
        <v>3770.5</v>
      </c>
    </row>
    <row r="159" spans="1:16" x14ac:dyDescent="0.2">
      <c r="A159" s="4" t="s">
        <v>280</v>
      </c>
      <c r="B159" s="2" t="s">
        <v>281</v>
      </c>
      <c r="C159" s="2">
        <v>13308</v>
      </c>
      <c r="D159" s="2">
        <v>0</v>
      </c>
      <c r="E159" s="2">
        <v>915</v>
      </c>
      <c r="F159" s="2">
        <v>616</v>
      </c>
      <c r="G159" s="2">
        <v>566.79999999999995</v>
      </c>
      <c r="H159" s="2">
        <v>0</v>
      </c>
      <c r="I159" s="2">
        <v>15405.8</v>
      </c>
      <c r="J159" s="2">
        <v>1678.91</v>
      </c>
      <c r="K159" s="2">
        <v>1530.38</v>
      </c>
      <c r="L159" s="2">
        <v>8379.0099999999984</v>
      </c>
      <c r="M159" s="2">
        <v>11588.3</v>
      </c>
      <c r="N159" s="2">
        <v>3817.5</v>
      </c>
    </row>
    <row r="160" spans="1:16" x14ac:dyDescent="0.2">
      <c r="A160" s="4" t="s">
        <v>282</v>
      </c>
      <c r="B160" s="2" t="s">
        <v>283</v>
      </c>
      <c r="C160" s="2">
        <v>13775</v>
      </c>
      <c r="D160" s="2">
        <v>200</v>
      </c>
      <c r="E160" s="2">
        <v>903</v>
      </c>
      <c r="F160" s="2">
        <v>549</v>
      </c>
      <c r="G160" s="2">
        <v>566.79999999999995</v>
      </c>
      <c r="H160" s="2">
        <v>0</v>
      </c>
      <c r="I160" s="2">
        <v>15993.8</v>
      </c>
      <c r="J160" s="2">
        <v>1994.02</v>
      </c>
      <c r="K160" s="2">
        <v>1584.1</v>
      </c>
      <c r="L160" s="2">
        <v>6801.18</v>
      </c>
      <c r="M160" s="2">
        <v>10379.299999999999</v>
      </c>
      <c r="N160" s="2">
        <v>5614.5</v>
      </c>
    </row>
    <row r="161" spans="1:14" x14ac:dyDescent="0.2">
      <c r="A161" s="4" t="s">
        <v>284</v>
      </c>
      <c r="B161" s="2" t="s">
        <v>285</v>
      </c>
      <c r="C161" s="2">
        <v>11929</v>
      </c>
      <c r="D161" s="2">
        <v>0</v>
      </c>
      <c r="E161" s="2">
        <v>737</v>
      </c>
      <c r="F161" s="2">
        <v>455</v>
      </c>
      <c r="G161" s="2">
        <v>425.1</v>
      </c>
      <c r="H161" s="2">
        <v>0</v>
      </c>
      <c r="I161" s="2">
        <v>13546.1</v>
      </c>
      <c r="J161" s="2">
        <v>1471.22</v>
      </c>
      <c r="K161" s="2">
        <v>1371.82</v>
      </c>
      <c r="L161" s="2">
        <v>219.56000000000131</v>
      </c>
      <c r="M161" s="2">
        <v>3062.6000000000013</v>
      </c>
      <c r="N161" s="2">
        <v>10483.5</v>
      </c>
    </row>
    <row r="162" spans="1:14" x14ac:dyDescent="0.2">
      <c r="A162" s="4" t="s">
        <v>286</v>
      </c>
      <c r="B162" s="2" t="s">
        <v>287</v>
      </c>
      <c r="C162" s="2">
        <v>9982</v>
      </c>
      <c r="D162" s="2">
        <v>0</v>
      </c>
      <c r="E162" s="2">
        <v>687</v>
      </c>
      <c r="F162" s="2">
        <v>462</v>
      </c>
      <c r="G162" s="2">
        <v>425.1</v>
      </c>
      <c r="H162" s="2">
        <v>0</v>
      </c>
      <c r="I162" s="2">
        <v>11556.1</v>
      </c>
      <c r="J162" s="2">
        <v>1094.52</v>
      </c>
      <c r="K162" s="2">
        <v>1147.74</v>
      </c>
      <c r="L162" s="2">
        <v>1996.8400000000001</v>
      </c>
      <c r="M162" s="2">
        <v>4239.1000000000004</v>
      </c>
      <c r="N162" s="2">
        <v>7317</v>
      </c>
    </row>
    <row r="163" spans="1:14" x14ac:dyDescent="0.2">
      <c r="A163" s="4" t="s">
        <v>288</v>
      </c>
      <c r="B163" s="2" t="s">
        <v>289</v>
      </c>
      <c r="C163" s="2">
        <v>13775</v>
      </c>
      <c r="D163" s="2">
        <v>400</v>
      </c>
      <c r="E163" s="2">
        <v>903</v>
      </c>
      <c r="F163" s="2">
        <v>549</v>
      </c>
      <c r="G163" s="2">
        <v>425.1</v>
      </c>
      <c r="H163" s="2">
        <v>0</v>
      </c>
      <c r="I163" s="2">
        <v>16052.1</v>
      </c>
      <c r="J163" s="2">
        <v>2006.48</v>
      </c>
      <c r="K163" s="2">
        <v>1584.1</v>
      </c>
      <c r="L163" s="2">
        <v>4009.0200000000004</v>
      </c>
      <c r="M163" s="2">
        <v>7599.6</v>
      </c>
      <c r="N163" s="2">
        <v>8452.5</v>
      </c>
    </row>
    <row r="164" spans="1:14" x14ac:dyDescent="0.2">
      <c r="A164" s="4" t="s">
        <v>290</v>
      </c>
      <c r="B164" s="2" t="s">
        <v>291</v>
      </c>
      <c r="C164" s="2">
        <v>7992</v>
      </c>
      <c r="D164" s="2">
        <v>400</v>
      </c>
      <c r="E164" s="2">
        <v>547</v>
      </c>
      <c r="F164" s="2">
        <v>340</v>
      </c>
      <c r="G164" s="2">
        <v>425.1</v>
      </c>
      <c r="H164" s="2">
        <v>0</v>
      </c>
      <c r="I164" s="2">
        <v>9704.1</v>
      </c>
      <c r="J164" s="2">
        <v>796.4</v>
      </c>
      <c r="K164" s="2">
        <v>919.02</v>
      </c>
      <c r="L164" s="2">
        <v>0.68000000000029104</v>
      </c>
      <c r="M164" s="2">
        <v>1716.1000000000004</v>
      </c>
      <c r="N164" s="2">
        <v>7988</v>
      </c>
    </row>
    <row r="165" spans="1:14" x14ac:dyDescent="0.2">
      <c r="A165" s="4" t="s">
        <v>292</v>
      </c>
      <c r="B165" s="2" t="s">
        <v>293</v>
      </c>
      <c r="C165" s="2">
        <v>13775</v>
      </c>
      <c r="D165" s="2">
        <v>0</v>
      </c>
      <c r="E165" s="2">
        <v>903</v>
      </c>
      <c r="F165" s="2">
        <v>549</v>
      </c>
      <c r="G165" s="2">
        <v>425.1</v>
      </c>
      <c r="H165" s="2">
        <v>0</v>
      </c>
      <c r="I165" s="2">
        <v>15652.1</v>
      </c>
      <c r="J165" s="2">
        <v>1623.13</v>
      </c>
      <c r="K165" s="2">
        <v>1584.1</v>
      </c>
      <c r="L165" s="2">
        <v>6357.8700000000008</v>
      </c>
      <c r="M165" s="2">
        <v>9565.1</v>
      </c>
      <c r="N165" s="2">
        <v>6087</v>
      </c>
    </row>
    <row r="166" spans="1:14" x14ac:dyDescent="0.2">
      <c r="A166" s="4" t="s">
        <v>294</v>
      </c>
      <c r="B166" s="2" t="s">
        <v>295</v>
      </c>
      <c r="C166" s="13">
        <v>13775</v>
      </c>
      <c r="D166" s="2">
        <v>0</v>
      </c>
      <c r="E166" s="2">
        <v>903</v>
      </c>
      <c r="F166" s="2">
        <v>549</v>
      </c>
      <c r="G166" s="2">
        <v>425.1</v>
      </c>
      <c r="H166" s="2">
        <v>0</v>
      </c>
      <c r="I166" s="2">
        <v>15652.1</v>
      </c>
      <c r="J166" s="2">
        <v>1921.04</v>
      </c>
      <c r="K166" s="2">
        <v>1584.1</v>
      </c>
      <c r="L166" s="2">
        <v>6481.9600000000009</v>
      </c>
      <c r="M166" s="2">
        <v>9987.1</v>
      </c>
      <c r="N166" s="2">
        <v>5665</v>
      </c>
    </row>
    <row r="167" spans="1:14" x14ac:dyDescent="0.2">
      <c r="A167" s="4" t="s">
        <v>296</v>
      </c>
      <c r="B167" s="2" t="s">
        <v>297</v>
      </c>
      <c r="C167" s="13">
        <v>14306</v>
      </c>
      <c r="D167" s="2">
        <v>200</v>
      </c>
      <c r="E167" s="2">
        <v>1016</v>
      </c>
      <c r="F167" s="2">
        <v>684</v>
      </c>
      <c r="G167" s="2">
        <v>425.1</v>
      </c>
      <c r="H167" s="2">
        <v>0</v>
      </c>
      <c r="I167" s="2">
        <v>16631.099999999999</v>
      </c>
      <c r="J167" s="2">
        <v>2130.16</v>
      </c>
      <c r="K167" s="2">
        <v>1645.16</v>
      </c>
      <c r="L167" s="2">
        <v>7171.2799999999988</v>
      </c>
      <c r="M167" s="2">
        <v>10946.599999999999</v>
      </c>
      <c r="N167" s="2">
        <v>5684.5</v>
      </c>
    </row>
    <row r="168" spans="1:14" x14ac:dyDescent="0.2">
      <c r="A168" s="4" t="s">
        <v>298</v>
      </c>
      <c r="B168" s="2" t="s">
        <v>299</v>
      </c>
      <c r="C168" s="13">
        <v>14306</v>
      </c>
      <c r="D168" s="2">
        <v>0</v>
      </c>
      <c r="E168" s="2">
        <v>1016</v>
      </c>
      <c r="F168" s="2">
        <v>684</v>
      </c>
      <c r="G168" s="2">
        <v>283.39999999999998</v>
      </c>
      <c r="H168" s="2">
        <v>0</v>
      </c>
      <c r="I168" s="2">
        <v>16289.4</v>
      </c>
      <c r="J168" s="2">
        <v>2057.16</v>
      </c>
      <c r="K168" s="2">
        <v>1645.16</v>
      </c>
      <c r="L168" s="2">
        <v>243.07999999999993</v>
      </c>
      <c r="M168" s="2">
        <v>3945.3999999999996</v>
      </c>
      <c r="N168" s="2">
        <v>12344</v>
      </c>
    </row>
    <row r="169" spans="1:14" x14ac:dyDescent="0.2">
      <c r="A169" s="4" t="s">
        <v>510</v>
      </c>
      <c r="B169" s="2" t="s">
        <v>511</v>
      </c>
      <c r="C169" s="13">
        <v>13775</v>
      </c>
      <c r="D169" s="2">
        <v>400</v>
      </c>
      <c r="E169" s="2">
        <v>903</v>
      </c>
      <c r="F169" s="2">
        <v>549</v>
      </c>
      <c r="G169" s="2">
        <v>283.39999999999998</v>
      </c>
      <c r="H169" s="2">
        <v>0</v>
      </c>
      <c r="I169" s="2">
        <v>15910.4</v>
      </c>
      <c r="J169" s="2">
        <v>1976.22</v>
      </c>
      <c r="K169" s="2">
        <v>1584.1</v>
      </c>
      <c r="L169" s="2">
        <v>3494.58</v>
      </c>
      <c r="M169" s="2">
        <v>7054.9</v>
      </c>
      <c r="N169" s="2">
        <v>8855.5</v>
      </c>
    </row>
    <row r="170" spans="1:14" x14ac:dyDescent="0.2">
      <c r="A170" s="4" t="s">
        <v>300</v>
      </c>
      <c r="B170" s="2" t="s">
        <v>301</v>
      </c>
      <c r="C170" s="13">
        <v>14306</v>
      </c>
      <c r="D170" s="2">
        <v>400</v>
      </c>
      <c r="E170" s="2">
        <v>1016</v>
      </c>
      <c r="F170" s="2">
        <v>684</v>
      </c>
      <c r="G170" s="2">
        <v>283.39999999999998</v>
      </c>
      <c r="H170" s="2">
        <v>0</v>
      </c>
      <c r="I170" s="2">
        <v>16689.400000000001</v>
      </c>
      <c r="J170" s="2">
        <v>2142.6</v>
      </c>
      <c r="K170" s="2">
        <v>1645.16</v>
      </c>
      <c r="L170" s="2">
        <v>8203.6400000000012</v>
      </c>
      <c r="M170" s="2">
        <v>11991.400000000001</v>
      </c>
      <c r="N170" s="2">
        <v>4698</v>
      </c>
    </row>
    <row r="171" spans="1:14" x14ac:dyDescent="0.2">
      <c r="A171" s="4" t="s">
        <v>302</v>
      </c>
      <c r="B171" s="2" t="s">
        <v>303</v>
      </c>
      <c r="C171" s="13">
        <v>14306</v>
      </c>
      <c r="D171" s="2">
        <v>400</v>
      </c>
      <c r="E171" s="2">
        <v>1016</v>
      </c>
      <c r="F171" s="2">
        <v>684</v>
      </c>
      <c r="G171" s="2">
        <v>283.39999999999998</v>
      </c>
      <c r="H171" s="2">
        <v>0</v>
      </c>
      <c r="I171" s="2">
        <v>16689.400000000001</v>
      </c>
      <c r="J171" s="2">
        <v>2142.6</v>
      </c>
      <c r="K171" s="2">
        <v>1645.16</v>
      </c>
      <c r="L171" s="2">
        <v>9192.1400000000012</v>
      </c>
      <c r="M171" s="2">
        <v>12979.900000000001</v>
      </c>
      <c r="N171" s="2">
        <v>3709.5</v>
      </c>
    </row>
    <row r="172" spans="1:14" x14ac:dyDescent="0.2">
      <c r="A172" s="4" t="s">
        <v>304</v>
      </c>
      <c r="B172" s="2" t="s">
        <v>305</v>
      </c>
      <c r="C172" s="13">
        <v>14306</v>
      </c>
      <c r="D172" s="2">
        <v>0</v>
      </c>
      <c r="E172" s="2">
        <v>1016</v>
      </c>
      <c r="F172" s="2">
        <v>684</v>
      </c>
      <c r="G172" s="2">
        <v>283.39999999999998</v>
      </c>
      <c r="H172" s="2">
        <v>0</v>
      </c>
      <c r="I172" s="2">
        <v>16289.4</v>
      </c>
      <c r="J172" s="2">
        <v>2055.61</v>
      </c>
      <c r="K172" s="2">
        <v>1645.16</v>
      </c>
      <c r="L172" s="2">
        <v>5152.1299999999992</v>
      </c>
      <c r="M172" s="2">
        <v>8852.9</v>
      </c>
      <c r="N172" s="2">
        <v>7436.5</v>
      </c>
    </row>
    <row r="173" spans="1:14" x14ac:dyDescent="0.2">
      <c r="A173" s="4" t="s">
        <v>306</v>
      </c>
      <c r="B173" s="2" t="s">
        <v>307</v>
      </c>
      <c r="C173" s="13">
        <v>14306</v>
      </c>
      <c r="D173" s="2">
        <v>200</v>
      </c>
      <c r="E173" s="2">
        <v>1016</v>
      </c>
      <c r="F173" s="2">
        <v>684</v>
      </c>
      <c r="G173" s="2">
        <v>283.39999999999998</v>
      </c>
      <c r="H173" s="2">
        <v>0</v>
      </c>
      <c r="I173" s="2">
        <v>16489.400000000001</v>
      </c>
      <c r="J173" s="2">
        <v>2099.88</v>
      </c>
      <c r="K173" s="2">
        <v>1645.16</v>
      </c>
      <c r="L173" s="2">
        <v>2935.3600000000006</v>
      </c>
      <c r="M173" s="2">
        <v>6680.4000000000005</v>
      </c>
      <c r="N173" s="2">
        <v>9809</v>
      </c>
    </row>
    <row r="174" spans="1:14" x14ac:dyDescent="0.2">
      <c r="A174" s="4" t="s">
        <v>308</v>
      </c>
      <c r="B174" s="2" t="s">
        <v>309</v>
      </c>
      <c r="C174" s="13">
        <v>13775</v>
      </c>
      <c r="D174" s="2">
        <v>0</v>
      </c>
      <c r="E174" s="2">
        <v>903</v>
      </c>
      <c r="F174" s="2">
        <v>549</v>
      </c>
      <c r="G174" s="2">
        <v>283.39999999999998</v>
      </c>
      <c r="H174" s="2">
        <v>0</v>
      </c>
      <c r="I174" s="2">
        <v>15510.4</v>
      </c>
      <c r="J174" s="2">
        <v>1890.78</v>
      </c>
      <c r="K174" s="2">
        <v>1584.1</v>
      </c>
      <c r="L174" s="2">
        <v>5864.02</v>
      </c>
      <c r="M174" s="2">
        <v>9338.9000000000015</v>
      </c>
      <c r="N174" s="2">
        <v>6171.5</v>
      </c>
    </row>
    <row r="175" spans="1:14" x14ac:dyDescent="0.2">
      <c r="A175" s="4" t="s">
        <v>310</v>
      </c>
      <c r="B175" s="2" t="s">
        <v>311</v>
      </c>
      <c r="C175" s="13">
        <v>13775</v>
      </c>
      <c r="D175" s="2">
        <v>0</v>
      </c>
      <c r="E175" s="2">
        <v>903</v>
      </c>
      <c r="F175" s="2">
        <v>549</v>
      </c>
      <c r="G175" s="2">
        <v>283.39999999999998</v>
      </c>
      <c r="H175" s="2">
        <v>0</v>
      </c>
      <c r="I175" s="2">
        <v>15510.4</v>
      </c>
      <c r="J175" s="2">
        <v>1890.78</v>
      </c>
      <c r="K175" s="2">
        <v>1584.1</v>
      </c>
      <c r="L175" s="2">
        <v>238.02000000000044</v>
      </c>
      <c r="M175" s="2">
        <v>3712.9000000000005</v>
      </c>
      <c r="N175" s="2">
        <v>11797.5</v>
      </c>
    </row>
    <row r="176" spans="1:14" x14ac:dyDescent="0.2">
      <c r="A176" s="4" t="s">
        <v>312</v>
      </c>
      <c r="B176" s="2" t="s">
        <v>313</v>
      </c>
      <c r="C176" s="13">
        <v>14306</v>
      </c>
      <c r="D176" s="2">
        <v>200</v>
      </c>
      <c r="E176" s="2">
        <v>1016</v>
      </c>
      <c r="F176" s="2">
        <v>684</v>
      </c>
      <c r="G176" s="2">
        <v>0</v>
      </c>
      <c r="H176" s="2">
        <v>0</v>
      </c>
      <c r="I176" s="2">
        <v>16206</v>
      </c>
      <c r="J176" s="2">
        <v>2039.36</v>
      </c>
      <c r="K176" s="2">
        <v>1645.16</v>
      </c>
      <c r="L176" s="2">
        <v>7643.48</v>
      </c>
      <c r="M176" s="2">
        <v>11328</v>
      </c>
      <c r="N176" s="2">
        <v>4878</v>
      </c>
    </row>
    <row r="177" spans="1:14" x14ac:dyDescent="0.2">
      <c r="A177" s="4" t="s">
        <v>316</v>
      </c>
      <c r="B177" s="2" t="s">
        <v>317</v>
      </c>
      <c r="C177" s="13">
        <v>14306</v>
      </c>
      <c r="D177" s="2">
        <v>200</v>
      </c>
      <c r="E177" s="2">
        <v>1016</v>
      </c>
      <c r="F177" s="2">
        <v>684</v>
      </c>
      <c r="G177" s="2">
        <v>0</v>
      </c>
      <c r="H177" s="2">
        <v>0</v>
      </c>
      <c r="I177" s="2">
        <v>16206</v>
      </c>
      <c r="J177" s="2">
        <v>2039.36</v>
      </c>
      <c r="K177" s="2">
        <v>1645.16</v>
      </c>
      <c r="L177" s="2">
        <v>1242.9799999999996</v>
      </c>
      <c r="M177" s="2">
        <v>4927.5</v>
      </c>
      <c r="N177" s="2">
        <v>11278.5</v>
      </c>
    </row>
    <row r="178" spans="1:14" x14ac:dyDescent="0.2">
      <c r="A178" s="4" t="s">
        <v>318</v>
      </c>
      <c r="B178" s="2" t="s">
        <v>319</v>
      </c>
      <c r="C178" s="13">
        <v>14306</v>
      </c>
      <c r="D178" s="2">
        <v>200</v>
      </c>
      <c r="E178" s="2">
        <v>1016</v>
      </c>
      <c r="F178" s="2">
        <v>684</v>
      </c>
      <c r="G178" s="2">
        <v>0</v>
      </c>
      <c r="H178" s="2">
        <v>0</v>
      </c>
      <c r="I178" s="2">
        <v>16206</v>
      </c>
      <c r="J178" s="2">
        <v>2039.36</v>
      </c>
      <c r="K178" s="2">
        <v>1645.16</v>
      </c>
      <c r="L178" s="2">
        <v>2089.4799999999996</v>
      </c>
      <c r="M178" s="2">
        <v>5774</v>
      </c>
      <c r="N178" s="2">
        <v>10432</v>
      </c>
    </row>
    <row r="179" spans="1:14" x14ac:dyDescent="0.2">
      <c r="A179" s="4" t="s">
        <v>320</v>
      </c>
      <c r="B179" s="2" t="s">
        <v>321</v>
      </c>
      <c r="C179" s="13">
        <v>14306</v>
      </c>
      <c r="D179" s="2">
        <v>200</v>
      </c>
      <c r="E179" s="2">
        <v>1016</v>
      </c>
      <c r="F179" s="2">
        <v>684</v>
      </c>
      <c r="G179" s="2">
        <v>0</v>
      </c>
      <c r="H179" s="2">
        <v>0</v>
      </c>
      <c r="I179" s="2">
        <v>16206</v>
      </c>
      <c r="J179" s="2">
        <v>2039.36</v>
      </c>
      <c r="K179" s="2">
        <v>1645.16</v>
      </c>
      <c r="L179" s="2">
        <v>243.47999999999956</v>
      </c>
      <c r="M179" s="2">
        <v>3927.9999999999995</v>
      </c>
      <c r="N179" s="2">
        <v>12278</v>
      </c>
    </row>
    <row r="180" spans="1:14" x14ac:dyDescent="0.2">
      <c r="A180" s="4" t="s">
        <v>322</v>
      </c>
      <c r="B180" s="2" t="s">
        <v>323</v>
      </c>
      <c r="C180" s="13">
        <v>14306</v>
      </c>
      <c r="D180" s="2">
        <v>200</v>
      </c>
      <c r="E180" s="2">
        <v>1016</v>
      </c>
      <c r="F180" s="2">
        <v>684</v>
      </c>
      <c r="G180" s="2">
        <v>0</v>
      </c>
      <c r="H180" s="2">
        <v>0</v>
      </c>
      <c r="I180" s="2">
        <v>16206</v>
      </c>
      <c r="J180" s="2">
        <v>2039.36</v>
      </c>
      <c r="K180" s="2">
        <v>1645.16</v>
      </c>
      <c r="L180" s="2">
        <v>7402.48</v>
      </c>
      <c r="M180" s="2">
        <v>11087</v>
      </c>
      <c r="N180" s="2">
        <v>5119</v>
      </c>
    </row>
    <row r="181" spans="1:14" x14ac:dyDescent="0.2">
      <c r="A181" s="4" t="s">
        <v>324</v>
      </c>
      <c r="B181" s="2" t="s">
        <v>325</v>
      </c>
      <c r="C181" s="13">
        <v>14306</v>
      </c>
      <c r="D181" s="2">
        <v>0</v>
      </c>
      <c r="E181" s="2">
        <v>1016</v>
      </c>
      <c r="F181" s="2">
        <v>684</v>
      </c>
      <c r="G181" s="2">
        <v>0</v>
      </c>
      <c r="H181" s="2">
        <v>0</v>
      </c>
      <c r="I181" s="2">
        <v>16006</v>
      </c>
      <c r="J181" s="2">
        <v>1996.64</v>
      </c>
      <c r="K181" s="2">
        <v>1645.16</v>
      </c>
      <c r="L181" s="2">
        <v>6097.2000000000007</v>
      </c>
      <c r="M181" s="2">
        <v>9739</v>
      </c>
      <c r="N181" s="2">
        <v>6267</v>
      </c>
    </row>
    <row r="182" spans="1:14" x14ac:dyDescent="0.2">
      <c r="A182" s="4" t="s">
        <v>326</v>
      </c>
      <c r="B182" s="2" t="s">
        <v>327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0</v>
      </c>
      <c r="I182" s="2">
        <v>16406</v>
      </c>
      <c r="J182" s="2">
        <v>2082.08</v>
      </c>
      <c r="K182" s="2">
        <v>1645.16</v>
      </c>
      <c r="L182" s="2">
        <v>6505.26</v>
      </c>
      <c r="M182" s="2">
        <v>10232.5</v>
      </c>
      <c r="N182" s="2">
        <v>6173.5</v>
      </c>
    </row>
    <row r="183" spans="1:14" x14ac:dyDescent="0.2">
      <c r="A183" s="4" t="s">
        <v>328</v>
      </c>
      <c r="B183" s="2" t="s">
        <v>329</v>
      </c>
      <c r="C183" s="13">
        <v>14306</v>
      </c>
      <c r="D183" s="2">
        <v>200</v>
      </c>
      <c r="E183" s="2">
        <v>1016</v>
      </c>
      <c r="F183" s="2">
        <v>684</v>
      </c>
      <c r="G183" s="2">
        <v>0</v>
      </c>
      <c r="H183" s="2">
        <v>0</v>
      </c>
      <c r="I183" s="2">
        <v>16206</v>
      </c>
      <c r="J183" s="2">
        <v>2039.36</v>
      </c>
      <c r="K183" s="2">
        <v>1645.16</v>
      </c>
      <c r="L183" s="2">
        <v>2940.9799999999996</v>
      </c>
      <c r="M183" s="2">
        <v>6625.5</v>
      </c>
      <c r="N183" s="2">
        <v>9580.5</v>
      </c>
    </row>
    <row r="184" spans="1:14" x14ac:dyDescent="0.2">
      <c r="A184" s="4" t="s">
        <v>330</v>
      </c>
      <c r="B184" s="2" t="s">
        <v>331</v>
      </c>
      <c r="C184" s="13">
        <v>14306</v>
      </c>
      <c r="D184" s="2">
        <v>0</v>
      </c>
      <c r="E184" s="2">
        <v>1016</v>
      </c>
      <c r="F184" s="2">
        <v>684</v>
      </c>
      <c r="G184" s="2">
        <v>0</v>
      </c>
      <c r="H184" s="2">
        <v>0</v>
      </c>
      <c r="I184" s="2">
        <v>16006</v>
      </c>
      <c r="J184" s="2">
        <v>1792.92</v>
      </c>
      <c r="K184" s="2">
        <v>1645.16</v>
      </c>
      <c r="L184" s="2">
        <v>6404.92</v>
      </c>
      <c r="M184" s="2">
        <v>9843</v>
      </c>
      <c r="N184" s="2">
        <v>6163</v>
      </c>
    </row>
    <row r="185" spans="1:14" x14ac:dyDescent="0.2">
      <c r="A185" s="4" t="s">
        <v>332</v>
      </c>
      <c r="B185" s="2" t="s">
        <v>333</v>
      </c>
      <c r="C185" s="13">
        <v>13308</v>
      </c>
      <c r="D185" s="2">
        <v>0</v>
      </c>
      <c r="E185" s="2">
        <v>915</v>
      </c>
      <c r="F185" s="2">
        <v>616</v>
      </c>
      <c r="G185" s="2">
        <v>0</v>
      </c>
      <c r="H185" s="2">
        <v>0</v>
      </c>
      <c r="I185" s="2">
        <v>14839</v>
      </c>
      <c r="J185" s="2">
        <v>1652.59</v>
      </c>
      <c r="K185" s="2">
        <v>1530.38</v>
      </c>
      <c r="L185" s="2">
        <v>6896.5299999999988</v>
      </c>
      <c r="M185" s="2">
        <v>10079.5</v>
      </c>
      <c r="N185" s="2">
        <v>4759.5</v>
      </c>
    </row>
    <row r="186" spans="1:14" x14ac:dyDescent="0.2">
      <c r="A186" s="4" t="s">
        <v>334</v>
      </c>
      <c r="B186" s="2" t="s">
        <v>335</v>
      </c>
      <c r="C186" s="13">
        <v>15983</v>
      </c>
      <c r="D186" s="2">
        <v>0</v>
      </c>
      <c r="E186" s="2">
        <v>1093</v>
      </c>
      <c r="F186" s="2">
        <v>684</v>
      </c>
      <c r="G186" s="2">
        <v>0</v>
      </c>
      <c r="H186" s="2">
        <v>0</v>
      </c>
      <c r="I186" s="2">
        <v>17760</v>
      </c>
      <c r="J186" s="2">
        <v>2371.2800000000002</v>
      </c>
      <c r="K186" s="2">
        <v>1838.02</v>
      </c>
      <c r="L186" s="2">
        <v>1657.2000000000007</v>
      </c>
      <c r="M186" s="2">
        <v>5866.5000000000009</v>
      </c>
      <c r="N186" s="2">
        <v>11893.5</v>
      </c>
    </row>
    <row r="187" spans="1:14" x14ac:dyDescent="0.2">
      <c r="A187" s="4" t="s">
        <v>336</v>
      </c>
      <c r="B187" s="2" t="s">
        <v>337</v>
      </c>
      <c r="C187" s="13">
        <v>13775</v>
      </c>
      <c r="D187" s="2">
        <v>0</v>
      </c>
      <c r="E187" s="2">
        <v>903</v>
      </c>
      <c r="F187" s="2">
        <v>549</v>
      </c>
      <c r="G187" s="2">
        <v>0</v>
      </c>
      <c r="H187" s="2">
        <v>0</v>
      </c>
      <c r="I187" s="2">
        <v>15227</v>
      </c>
      <c r="J187" s="2">
        <v>1830.24</v>
      </c>
      <c r="K187" s="2">
        <v>1584.1</v>
      </c>
      <c r="L187" s="2">
        <v>6434.66</v>
      </c>
      <c r="M187" s="2">
        <v>9849</v>
      </c>
      <c r="N187" s="2">
        <v>5378</v>
      </c>
    </row>
    <row r="188" spans="1:14" x14ac:dyDescent="0.2">
      <c r="A188" s="4" t="s">
        <v>512</v>
      </c>
      <c r="B188" s="2" t="s">
        <v>513</v>
      </c>
      <c r="C188" s="13">
        <v>14306</v>
      </c>
      <c r="D188" s="2">
        <v>0</v>
      </c>
      <c r="E188" s="2">
        <v>1016</v>
      </c>
      <c r="F188" s="2">
        <v>684</v>
      </c>
      <c r="G188" s="2">
        <v>0</v>
      </c>
      <c r="H188" s="2">
        <v>0</v>
      </c>
      <c r="I188" s="2">
        <v>16006</v>
      </c>
      <c r="J188" s="2">
        <v>1894.78</v>
      </c>
      <c r="K188" s="2">
        <v>1645.16</v>
      </c>
      <c r="L188" s="2">
        <v>4379.0599999999995</v>
      </c>
      <c r="M188" s="2">
        <v>7919</v>
      </c>
      <c r="N188" s="2">
        <v>8087</v>
      </c>
    </row>
    <row r="189" spans="1:14" x14ac:dyDescent="0.2">
      <c r="A189" s="4" t="s">
        <v>338</v>
      </c>
      <c r="B189" s="2" t="s">
        <v>339</v>
      </c>
      <c r="C189" s="13">
        <v>13775</v>
      </c>
      <c r="D189" s="2">
        <v>0</v>
      </c>
      <c r="E189" s="2">
        <v>903</v>
      </c>
      <c r="F189" s="2">
        <v>549</v>
      </c>
      <c r="G189" s="2">
        <v>0</v>
      </c>
      <c r="H189" s="2">
        <v>0</v>
      </c>
      <c r="I189" s="2">
        <v>15227</v>
      </c>
      <c r="J189" s="2">
        <v>1634.09</v>
      </c>
      <c r="K189" s="2">
        <v>1584.1</v>
      </c>
      <c r="L189" s="2">
        <v>2502.3100000000013</v>
      </c>
      <c r="M189" s="2">
        <v>5720.5000000000009</v>
      </c>
      <c r="N189" s="2">
        <v>9506.5</v>
      </c>
    </row>
    <row r="190" spans="1:14" x14ac:dyDescent="0.2">
      <c r="A190" s="4" t="s">
        <v>340</v>
      </c>
      <c r="B190" s="2" t="s">
        <v>341</v>
      </c>
      <c r="C190" s="13">
        <v>13775</v>
      </c>
      <c r="D190" s="2">
        <v>0</v>
      </c>
      <c r="E190" s="2">
        <v>903</v>
      </c>
      <c r="F190" s="2">
        <v>549</v>
      </c>
      <c r="G190" s="2">
        <v>0</v>
      </c>
      <c r="H190" s="2">
        <v>0</v>
      </c>
      <c r="I190" s="2">
        <v>15227</v>
      </c>
      <c r="J190" s="2">
        <v>1830.24</v>
      </c>
      <c r="K190" s="2">
        <v>1584.1</v>
      </c>
      <c r="L190" s="2">
        <v>3752.16</v>
      </c>
      <c r="M190" s="2">
        <v>7166.5</v>
      </c>
      <c r="N190" s="2">
        <v>8060.5</v>
      </c>
    </row>
    <row r="191" spans="1:14" x14ac:dyDescent="0.2">
      <c r="A191" s="4" t="s">
        <v>342</v>
      </c>
      <c r="B191" s="2" t="s">
        <v>343</v>
      </c>
      <c r="C191" s="13">
        <v>13775</v>
      </c>
      <c r="D191" s="2">
        <v>0</v>
      </c>
      <c r="E191" s="2">
        <v>903</v>
      </c>
      <c r="F191" s="2">
        <v>549</v>
      </c>
      <c r="G191" s="2">
        <v>0</v>
      </c>
      <c r="H191" s="2">
        <v>0</v>
      </c>
      <c r="I191" s="2">
        <v>15227</v>
      </c>
      <c r="J191" s="2">
        <v>1826.56</v>
      </c>
      <c r="K191" s="2">
        <v>1584.1</v>
      </c>
      <c r="L191" s="2">
        <v>1893.3400000000001</v>
      </c>
      <c r="M191" s="2">
        <v>5304</v>
      </c>
      <c r="N191" s="2">
        <v>9923</v>
      </c>
    </row>
    <row r="192" spans="1:14" x14ac:dyDescent="0.2">
      <c r="A192" s="4" t="s">
        <v>344</v>
      </c>
      <c r="B192" s="2" t="s">
        <v>345</v>
      </c>
      <c r="C192" s="13">
        <v>13775</v>
      </c>
      <c r="D192" s="2">
        <v>0</v>
      </c>
      <c r="E192" s="2">
        <v>903</v>
      </c>
      <c r="F192" s="2">
        <v>549</v>
      </c>
      <c r="G192" s="2">
        <v>0</v>
      </c>
      <c r="H192" s="2">
        <v>0</v>
      </c>
      <c r="I192" s="2">
        <v>15227</v>
      </c>
      <c r="J192" s="2">
        <v>1830.24</v>
      </c>
      <c r="K192" s="2">
        <v>1584.1</v>
      </c>
      <c r="L192" s="2">
        <v>0.15999999999985448</v>
      </c>
      <c r="M192" s="2">
        <v>3414.5</v>
      </c>
      <c r="N192" s="2">
        <v>11812.5</v>
      </c>
    </row>
    <row r="193" spans="1:16" x14ac:dyDescent="0.2">
      <c r="A193" s="4" t="s">
        <v>346</v>
      </c>
      <c r="B193" s="2" t="s">
        <v>347</v>
      </c>
      <c r="C193" s="13">
        <v>13775</v>
      </c>
      <c r="D193" s="2">
        <v>400</v>
      </c>
      <c r="E193" s="2">
        <v>903</v>
      </c>
      <c r="F193" s="2">
        <v>549</v>
      </c>
      <c r="G193" s="2">
        <v>0</v>
      </c>
      <c r="H193" s="2">
        <v>0</v>
      </c>
      <c r="I193" s="2">
        <v>15627</v>
      </c>
      <c r="J193" s="2">
        <v>1915.68</v>
      </c>
      <c r="K193" s="2">
        <v>1584.1</v>
      </c>
      <c r="L193" s="2">
        <v>2256.2200000000012</v>
      </c>
      <c r="M193" s="2">
        <v>5756.0000000000009</v>
      </c>
      <c r="N193" s="2">
        <v>9871</v>
      </c>
    </row>
    <row r="194" spans="1:16" x14ac:dyDescent="0.2">
      <c r="A194" s="4" t="s">
        <v>348</v>
      </c>
      <c r="B194" s="2" t="s">
        <v>349</v>
      </c>
      <c r="C194" s="13">
        <v>11929</v>
      </c>
      <c r="D194" s="2">
        <v>0</v>
      </c>
      <c r="E194" s="2">
        <v>737</v>
      </c>
      <c r="F194" s="2">
        <v>425</v>
      </c>
      <c r="G194" s="2">
        <v>0</v>
      </c>
      <c r="H194" s="2">
        <v>0</v>
      </c>
      <c r="I194" s="2">
        <v>13091</v>
      </c>
      <c r="J194" s="2">
        <v>1377.96</v>
      </c>
      <c r="K194" s="2">
        <v>1371.82</v>
      </c>
      <c r="L194" s="2">
        <v>0.22000000000116415</v>
      </c>
      <c r="M194" s="2">
        <v>2750.0000000000009</v>
      </c>
      <c r="N194" s="2">
        <v>10341</v>
      </c>
    </row>
    <row r="195" spans="1:16" s="12" customFormat="1" x14ac:dyDescent="0.2">
      <c r="A195" s="11"/>
      <c r="C195" s="12" t="s">
        <v>39</v>
      </c>
      <c r="D195" s="12" t="s">
        <v>39</v>
      </c>
      <c r="E195" s="12" t="s">
        <v>39</v>
      </c>
      <c r="F195" s="12" t="s">
        <v>39</v>
      </c>
      <c r="G195" s="12" t="s">
        <v>39</v>
      </c>
      <c r="H195" s="12" t="s">
        <v>39</v>
      </c>
      <c r="I195" s="12" t="s">
        <v>39</v>
      </c>
      <c r="J195" s="12" t="s">
        <v>39</v>
      </c>
      <c r="K195" s="12" t="s">
        <v>39</v>
      </c>
      <c r="L195" s="12" t="s">
        <v>39</v>
      </c>
      <c r="M195" s="12" t="s">
        <v>39</v>
      </c>
      <c r="N195" s="12" t="s">
        <v>39</v>
      </c>
      <c r="O195" s="2"/>
      <c r="P195" s="2"/>
    </row>
    <row r="197" spans="1:16" x14ac:dyDescent="0.2">
      <c r="A197" s="10" t="s">
        <v>358</v>
      </c>
    </row>
    <row r="198" spans="1:16" x14ac:dyDescent="0.2">
      <c r="A198" s="4" t="s">
        <v>359</v>
      </c>
      <c r="B198" s="2" t="s">
        <v>360</v>
      </c>
      <c r="C198" s="13">
        <v>14306</v>
      </c>
      <c r="D198" s="2">
        <v>0</v>
      </c>
      <c r="E198" s="2">
        <v>1016</v>
      </c>
      <c r="F198" s="2">
        <v>684</v>
      </c>
      <c r="G198" s="2">
        <v>708.5</v>
      </c>
      <c r="H198" s="2">
        <v>0</v>
      </c>
      <c r="I198" s="2">
        <v>16714.5</v>
      </c>
      <c r="J198" s="2">
        <v>2174.6799999999998</v>
      </c>
      <c r="K198" s="2">
        <v>1645.16</v>
      </c>
      <c r="L198" s="2">
        <v>7064.16</v>
      </c>
      <c r="M198" s="2">
        <v>10884</v>
      </c>
      <c r="N198" s="2">
        <v>5830.5</v>
      </c>
    </row>
    <row r="199" spans="1:16" x14ac:dyDescent="0.2">
      <c r="A199" s="4" t="s">
        <v>361</v>
      </c>
      <c r="B199" s="2" t="s">
        <v>362</v>
      </c>
      <c r="C199" s="13">
        <v>11929</v>
      </c>
      <c r="D199" s="2">
        <v>200</v>
      </c>
      <c r="E199" s="2">
        <v>737</v>
      </c>
      <c r="F199" s="2">
        <v>455</v>
      </c>
      <c r="G199" s="2">
        <v>566.79999999999995</v>
      </c>
      <c r="H199" s="2">
        <v>0</v>
      </c>
      <c r="I199" s="2">
        <v>13887.8</v>
      </c>
      <c r="J199" s="2">
        <v>1544.2</v>
      </c>
      <c r="K199" s="2">
        <v>1371.82</v>
      </c>
      <c r="L199" s="2">
        <v>6414.2799999999988</v>
      </c>
      <c r="M199" s="2">
        <v>9330.2999999999993</v>
      </c>
      <c r="N199" s="2">
        <v>4557.5</v>
      </c>
    </row>
    <row r="200" spans="1:16" x14ac:dyDescent="0.2">
      <c r="A200" s="4" t="s">
        <v>363</v>
      </c>
      <c r="B200" s="2" t="s">
        <v>364</v>
      </c>
      <c r="C200" s="13">
        <v>14306</v>
      </c>
      <c r="D200" s="2">
        <v>0</v>
      </c>
      <c r="E200" s="2">
        <v>1016</v>
      </c>
      <c r="F200" s="2">
        <v>684</v>
      </c>
      <c r="G200" s="2">
        <v>566.79999999999995</v>
      </c>
      <c r="H200" s="2">
        <v>0</v>
      </c>
      <c r="I200" s="2">
        <v>16572.8</v>
      </c>
      <c r="J200" s="2">
        <v>2117.6999999999998</v>
      </c>
      <c r="K200" s="2">
        <v>1645.16</v>
      </c>
      <c r="L200" s="2">
        <v>4243.4399999999987</v>
      </c>
      <c r="M200" s="2">
        <v>8006.2999999999984</v>
      </c>
      <c r="N200" s="2">
        <v>8566.5</v>
      </c>
    </row>
    <row r="201" spans="1:16" x14ac:dyDescent="0.2">
      <c r="A201" s="4" t="s">
        <v>365</v>
      </c>
      <c r="B201" s="2" t="s">
        <v>366</v>
      </c>
      <c r="C201" s="13">
        <v>11929</v>
      </c>
      <c r="D201" s="2">
        <v>0</v>
      </c>
      <c r="E201" s="2">
        <v>737</v>
      </c>
      <c r="F201" s="2">
        <v>455</v>
      </c>
      <c r="G201" s="2">
        <v>425.1</v>
      </c>
      <c r="H201" s="2">
        <v>0</v>
      </c>
      <c r="I201" s="2">
        <v>13546.1</v>
      </c>
      <c r="J201" s="2">
        <v>1455.3</v>
      </c>
      <c r="K201" s="2">
        <v>1371.82</v>
      </c>
      <c r="L201" s="2">
        <v>293.97999999999956</v>
      </c>
      <c r="M201" s="2">
        <v>3121.0999999999995</v>
      </c>
      <c r="N201" s="2">
        <v>10425</v>
      </c>
    </row>
    <row r="202" spans="1:16" x14ac:dyDescent="0.2">
      <c r="A202" s="4" t="s">
        <v>367</v>
      </c>
      <c r="B202" s="2" t="s">
        <v>368</v>
      </c>
      <c r="C202" s="13">
        <v>14306</v>
      </c>
      <c r="D202" s="2">
        <v>0</v>
      </c>
      <c r="E202" s="2">
        <v>1016</v>
      </c>
      <c r="F202" s="2">
        <v>684</v>
      </c>
      <c r="G202" s="2">
        <v>425.1</v>
      </c>
      <c r="H202" s="2">
        <v>0</v>
      </c>
      <c r="I202" s="2">
        <v>16431.099999999999</v>
      </c>
      <c r="J202" s="2">
        <v>2087.44</v>
      </c>
      <c r="K202" s="2">
        <v>1645.16</v>
      </c>
      <c r="L202" s="2">
        <v>5876.9999999999982</v>
      </c>
      <c r="M202" s="2">
        <v>9609.5999999999985</v>
      </c>
      <c r="N202" s="2">
        <v>6821.5</v>
      </c>
    </row>
    <row r="203" spans="1:16" x14ac:dyDescent="0.2">
      <c r="A203" s="4" t="s">
        <v>369</v>
      </c>
      <c r="B203" s="2" t="s">
        <v>370</v>
      </c>
      <c r="C203" s="13">
        <v>11929</v>
      </c>
      <c r="D203" s="2">
        <v>0</v>
      </c>
      <c r="E203" s="2">
        <v>737</v>
      </c>
      <c r="F203" s="2">
        <v>455</v>
      </c>
      <c r="G203" s="2">
        <v>283.39999999999998</v>
      </c>
      <c r="H203" s="2">
        <v>0</v>
      </c>
      <c r="I203" s="2">
        <v>13404.4</v>
      </c>
      <c r="J203" s="2">
        <v>1440.96</v>
      </c>
      <c r="K203" s="2">
        <v>1371.82</v>
      </c>
      <c r="L203" s="2">
        <v>9293.619999999999</v>
      </c>
      <c r="M203" s="2">
        <v>12106.399999999998</v>
      </c>
      <c r="N203" s="2">
        <v>1298</v>
      </c>
    </row>
    <row r="204" spans="1:16" x14ac:dyDescent="0.2">
      <c r="A204" s="4" t="s">
        <v>371</v>
      </c>
      <c r="B204" s="2" t="s">
        <v>372</v>
      </c>
      <c r="C204" s="13">
        <v>11929</v>
      </c>
      <c r="D204" s="2">
        <v>200</v>
      </c>
      <c r="E204" s="2">
        <v>737</v>
      </c>
      <c r="F204" s="2">
        <v>455</v>
      </c>
      <c r="G204" s="2">
        <v>283.39999999999998</v>
      </c>
      <c r="H204" s="2">
        <v>0</v>
      </c>
      <c r="I204" s="2">
        <v>13604.4</v>
      </c>
      <c r="J204" s="2">
        <v>1483.68</v>
      </c>
      <c r="K204" s="2">
        <v>1371.82</v>
      </c>
      <c r="L204" s="2">
        <v>3523.3999999999996</v>
      </c>
      <c r="M204" s="2">
        <v>6378.9</v>
      </c>
      <c r="N204" s="2">
        <v>7225.5</v>
      </c>
    </row>
    <row r="205" spans="1:16" x14ac:dyDescent="0.2">
      <c r="A205" s="4" t="s">
        <v>373</v>
      </c>
      <c r="B205" s="2" t="s">
        <v>374</v>
      </c>
      <c r="C205" s="13">
        <v>14306</v>
      </c>
      <c r="D205" s="2">
        <v>0</v>
      </c>
      <c r="E205" s="2">
        <v>1016</v>
      </c>
      <c r="F205" s="2">
        <v>684</v>
      </c>
      <c r="G205" s="2">
        <v>283.39999999999998</v>
      </c>
      <c r="H205" s="2">
        <v>0</v>
      </c>
      <c r="I205" s="2">
        <v>16289.4</v>
      </c>
      <c r="J205" s="2">
        <v>2057.16</v>
      </c>
      <c r="K205" s="2">
        <v>1645.16</v>
      </c>
      <c r="L205" s="2">
        <v>5117.08</v>
      </c>
      <c r="M205" s="2">
        <v>8819.4</v>
      </c>
      <c r="N205" s="2">
        <v>7470</v>
      </c>
    </row>
    <row r="206" spans="1:16" x14ac:dyDescent="0.2">
      <c r="A206" s="4" t="s">
        <v>375</v>
      </c>
      <c r="B206" s="2" t="s">
        <v>376</v>
      </c>
      <c r="C206" s="13">
        <v>14306</v>
      </c>
      <c r="D206" s="2">
        <v>0</v>
      </c>
      <c r="E206" s="2">
        <v>1016</v>
      </c>
      <c r="F206" s="2">
        <v>684</v>
      </c>
      <c r="G206" s="2">
        <v>283.39999999999998</v>
      </c>
      <c r="H206" s="2">
        <v>0</v>
      </c>
      <c r="I206" s="2">
        <v>16289.4</v>
      </c>
      <c r="J206" s="2">
        <v>2057.16</v>
      </c>
      <c r="K206" s="2">
        <v>1645.16</v>
      </c>
      <c r="L206" s="2">
        <v>5301.08</v>
      </c>
      <c r="M206" s="2">
        <v>9003.4</v>
      </c>
      <c r="N206" s="2">
        <v>7286</v>
      </c>
    </row>
    <row r="207" spans="1:16" x14ac:dyDescent="0.2">
      <c r="A207" s="4" t="s">
        <v>377</v>
      </c>
      <c r="B207" s="2" t="s">
        <v>378</v>
      </c>
      <c r="C207" s="13">
        <v>14306</v>
      </c>
      <c r="D207" s="2">
        <v>0</v>
      </c>
      <c r="E207" s="2">
        <v>1016</v>
      </c>
      <c r="F207" s="2">
        <v>684</v>
      </c>
      <c r="G207" s="2">
        <v>283.39999999999998</v>
      </c>
      <c r="H207" s="2">
        <v>0</v>
      </c>
      <c r="I207" s="2">
        <v>16289.4</v>
      </c>
      <c r="J207" s="2">
        <v>2057.16</v>
      </c>
      <c r="K207" s="2">
        <v>1645.16</v>
      </c>
      <c r="L207" s="2">
        <v>2843.08</v>
      </c>
      <c r="M207" s="2">
        <v>6545.4</v>
      </c>
      <c r="N207" s="2">
        <v>9744</v>
      </c>
    </row>
    <row r="208" spans="1:16" x14ac:dyDescent="0.2">
      <c r="A208" s="4" t="s">
        <v>379</v>
      </c>
      <c r="B208" s="2" t="s">
        <v>380</v>
      </c>
      <c r="C208" s="13">
        <v>14306</v>
      </c>
      <c r="D208" s="2">
        <v>0</v>
      </c>
      <c r="E208" s="2">
        <v>1016</v>
      </c>
      <c r="F208" s="2">
        <v>684</v>
      </c>
      <c r="G208" s="2">
        <v>0</v>
      </c>
      <c r="H208" s="2">
        <v>0</v>
      </c>
      <c r="I208" s="2">
        <v>16006</v>
      </c>
      <c r="J208" s="2">
        <v>1996.64</v>
      </c>
      <c r="K208" s="2">
        <v>1645.16</v>
      </c>
      <c r="L208" s="2">
        <v>3047.7000000000007</v>
      </c>
      <c r="M208" s="2">
        <v>6689.5000000000009</v>
      </c>
      <c r="N208" s="2">
        <v>9316.5</v>
      </c>
    </row>
    <row r="209" spans="1:16" x14ac:dyDescent="0.2">
      <c r="A209" s="4" t="s">
        <v>381</v>
      </c>
      <c r="B209" s="2" t="s">
        <v>382</v>
      </c>
      <c r="C209" s="13">
        <v>14306</v>
      </c>
      <c r="D209" s="2">
        <v>0</v>
      </c>
      <c r="E209" s="2">
        <v>1016</v>
      </c>
      <c r="F209" s="2">
        <v>684</v>
      </c>
      <c r="G209" s="2">
        <v>0</v>
      </c>
      <c r="H209" s="2">
        <v>602.70000000000005</v>
      </c>
      <c r="I209" s="2">
        <v>16608.7</v>
      </c>
      <c r="J209" s="2">
        <v>2061.0100000000002</v>
      </c>
      <c r="K209" s="2">
        <v>1645.16</v>
      </c>
      <c r="L209" s="2">
        <v>243.53</v>
      </c>
      <c r="M209" s="2">
        <v>3949.7000000000003</v>
      </c>
      <c r="N209" s="2">
        <v>12659</v>
      </c>
    </row>
    <row r="210" spans="1:16" x14ac:dyDescent="0.2">
      <c r="A210" s="4" t="s">
        <v>383</v>
      </c>
      <c r="B210" s="2" t="s">
        <v>384</v>
      </c>
      <c r="C210" s="13">
        <v>14306</v>
      </c>
      <c r="D210" s="2">
        <v>0</v>
      </c>
      <c r="E210" s="2">
        <v>1016</v>
      </c>
      <c r="F210" s="2">
        <v>684</v>
      </c>
      <c r="G210" s="2">
        <v>0</v>
      </c>
      <c r="H210" s="2">
        <v>0</v>
      </c>
      <c r="I210" s="2">
        <v>16006</v>
      </c>
      <c r="J210" s="2">
        <v>1996.64</v>
      </c>
      <c r="K210" s="2">
        <v>1645.16</v>
      </c>
      <c r="L210" s="2">
        <v>1093.7000000000007</v>
      </c>
      <c r="M210" s="2">
        <v>4735.5000000000009</v>
      </c>
      <c r="N210" s="2">
        <v>11270.5</v>
      </c>
    </row>
    <row r="211" spans="1:16" x14ac:dyDescent="0.2">
      <c r="A211" s="4" t="s">
        <v>385</v>
      </c>
      <c r="B211" s="2" t="s">
        <v>386</v>
      </c>
      <c r="C211" s="13">
        <v>14306</v>
      </c>
      <c r="D211" s="2">
        <v>0</v>
      </c>
      <c r="E211" s="2">
        <v>1016</v>
      </c>
      <c r="F211" s="2">
        <v>684</v>
      </c>
      <c r="G211" s="2">
        <v>0</v>
      </c>
      <c r="H211" s="2">
        <v>0</v>
      </c>
      <c r="I211" s="2">
        <v>16006</v>
      </c>
      <c r="J211" s="2">
        <v>1995.08</v>
      </c>
      <c r="K211" s="2">
        <v>1645.16</v>
      </c>
      <c r="L211" s="2">
        <v>1750.2600000000002</v>
      </c>
      <c r="M211" s="2">
        <v>5390.5</v>
      </c>
      <c r="N211" s="2">
        <v>10615.5</v>
      </c>
    </row>
    <row r="212" spans="1:16" x14ac:dyDescent="0.2">
      <c r="A212" s="4" t="s">
        <v>387</v>
      </c>
      <c r="B212" s="2" t="s">
        <v>388</v>
      </c>
      <c r="C212" s="13">
        <v>14306</v>
      </c>
      <c r="D212" s="2">
        <v>0</v>
      </c>
      <c r="E212" s="2">
        <v>1016</v>
      </c>
      <c r="F212" s="2">
        <v>684</v>
      </c>
      <c r="G212" s="2">
        <v>0</v>
      </c>
      <c r="H212" s="2">
        <v>0</v>
      </c>
      <c r="I212" s="2">
        <v>16006</v>
      </c>
      <c r="J212" s="2">
        <v>2042.04</v>
      </c>
      <c r="K212" s="2">
        <v>1645.16</v>
      </c>
      <c r="L212" s="2">
        <v>5067.7999999999993</v>
      </c>
      <c r="M212" s="2">
        <v>8755</v>
      </c>
      <c r="N212" s="2">
        <v>7251</v>
      </c>
    </row>
    <row r="213" spans="1:16" x14ac:dyDescent="0.2">
      <c r="A213" s="4" t="s">
        <v>389</v>
      </c>
      <c r="B213" s="2" t="s">
        <v>390</v>
      </c>
      <c r="C213" s="13">
        <v>14306</v>
      </c>
      <c r="D213" s="2">
        <v>0</v>
      </c>
      <c r="E213" s="2">
        <v>1016</v>
      </c>
      <c r="F213" s="2">
        <v>684</v>
      </c>
      <c r="G213" s="2">
        <v>0</v>
      </c>
      <c r="H213" s="2">
        <v>0</v>
      </c>
      <c r="I213" s="2">
        <v>16006</v>
      </c>
      <c r="J213" s="2">
        <v>1996.64</v>
      </c>
      <c r="K213" s="2">
        <v>1645.16</v>
      </c>
      <c r="L213" s="2">
        <v>0.2000000000007276</v>
      </c>
      <c r="M213" s="2">
        <v>3642.0000000000009</v>
      </c>
      <c r="N213" s="2">
        <v>12364</v>
      </c>
    </row>
    <row r="214" spans="1:16" x14ac:dyDescent="0.2">
      <c r="A214" s="4" t="s">
        <v>391</v>
      </c>
      <c r="B214" s="2" t="s">
        <v>392</v>
      </c>
      <c r="C214" s="13">
        <v>14306</v>
      </c>
      <c r="D214" s="2">
        <v>0</v>
      </c>
      <c r="E214" s="2">
        <v>1016</v>
      </c>
      <c r="F214" s="2">
        <v>684</v>
      </c>
      <c r="G214" s="2">
        <v>0</v>
      </c>
      <c r="H214" s="2">
        <v>0</v>
      </c>
      <c r="I214" s="2">
        <v>16006</v>
      </c>
      <c r="J214" s="2">
        <v>1996.64</v>
      </c>
      <c r="K214" s="2">
        <v>1645.16</v>
      </c>
      <c r="L214" s="2">
        <v>0.2000000000007276</v>
      </c>
      <c r="M214" s="2">
        <v>3642.0000000000009</v>
      </c>
      <c r="N214" s="2">
        <v>12364</v>
      </c>
    </row>
    <row r="215" spans="1:16" x14ac:dyDescent="0.2">
      <c r="A215" s="4" t="s">
        <v>393</v>
      </c>
      <c r="B215" s="2" t="s">
        <v>394</v>
      </c>
      <c r="C215" s="13">
        <v>14306</v>
      </c>
      <c r="D215" s="2">
        <v>0</v>
      </c>
      <c r="E215" s="2">
        <v>1016</v>
      </c>
      <c r="F215" s="2">
        <v>684</v>
      </c>
      <c r="G215" s="2">
        <v>0</v>
      </c>
      <c r="H215" s="2">
        <v>0</v>
      </c>
      <c r="I215" s="2">
        <v>16006</v>
      </c>
      <c r="J215" s="2">
        <v>1993.38</v>
      </c>
      <c r="K215" s="2">
        <v>1645.16</v>
      </c>
      <c r="L215" s="2">
        <v>15.459999999999127</v>
      </c>
      <c r="M215" s="2">
        <v>3653.9999999999991</v>
      </c>
      <c r="N215" s="2">
        <v>12352</v>
      </c>
    </row>
    <row r="216" spans="1:16" x14ac:dyDescent="0.2">
      <c r="A216" s="4" t="s">
        <v>395</v>
      </c>
      <c r="B216" s="2" t="s">
        <v>396</v>
      </c>
      <c r="C216" s="13">
        <v>14306</v>
      </c>
      <c r="D216" s="2">
        <v>0</v>
      </c>
      <c r="E216" s="2">
        <v>1016</v>
      </c>
      <c r="F216" s="2">
        <v>456</v>
      </c>
      <c r="G216" s="2">
        <v>0</v>
      </c>
      <c r="H216" s="2">
        <v>0</v>
      </c>
      <c r="I216" s="2">
        <v>15778</v>
      </c>
      <c r="J216" s="2">
        <v>1936.05</v>
      </c>
      <c r="K216" s="2">
        <v>1645.16</v>
      </c>
      <c r="L216" s="2">
        <v>55.790000000000873</v>
      </c>
      <c r="M216" s="2">
        <v>3637.0000000000009</v>
      </c>
      <c r="N216" s="2">
        <v>12141</v>
      </c>
    </row>
    <row r="217" spans="1:16" x14ac:dyDescent="0.2">
      <c r="A217" s="4" t="s">
        <v>397</v>
      </c>
      <c r="B217" s="2" t="s">
        <v>398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212.6</v>
      </c>
      <c r="I217" s="2">
        <v>16218.6</v>
      </c>
      <c r="J217" s="2">
        <v>2019.34</v>
      </c>
      <c r="K217" s="2">
        <v>1645.16</v>
      </c>
      <c r="L217" s="2">
        <v>0.1</v>
      </c>
      <c r="M217" s="2">
        <v>3664.6</v>
      </c>
      <c r="N217" s="2">
        <v>12554</v>
      </c>
    </row>
    <row r="218" spans="1:16" x14ac:dyDescent="0.2">
      <c r="A218" s="4" t="s">
        <v>399</v>
      </c>
      <c r="B218" s="2" t="s">
        <v>400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0</v>
      </c>
      <c r="I218" s="2">
        <v>16006</v>
      </c>
      <c r="J218" s="2">
        <v>1996.64</v>
      </c>
      <c r="K218" s="2">
        <v>1645.16</v>
      </c>
      <c r="L218" s="2">
        <v>0.2000000000007276</v>
      </c>
      <c r="M218" s="2">
        <v>3642.0000000000009</v>
      </c>
      <c r="N218" s="2">
        <v>12364</v>
      </c>
    </row>
    <row r="219" spans="1:16" x14ac:dyDescent="0.2">
      <c r="A219" s="4" t="s">
        <v>401</v>
      </c>
      <c r="B219" s="2" t="s">
        <v>402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1275.5999999999999</v>
      </c>
      <c r="I219" s="2">
        <v>17281.599999999999</v>
      </c>
      <c r="J219" s="2">
        <v>2053.71</v>
      </c>
      <c r="K219" s="2">
        <v>1645.16</v>
      </c>
      <c r="L219" s="2">
        <v>477.23</v>
      </c>
      <c r="M219" s="2">
        <v>4176.1000000000004</v>
      </c>
      <c r="N219" s="2">
        <v>13105.5</v>
      </c>
    </row>
    <row r="220" spans="1:16" x14ac:dyDescent="0.2">
      <c r="A220" s="4" t="s">
        <v>403</v>
      </c>
      <c r="B220" s="2" t="s">
        <v>404</v>
      </c>
      <c r="C220" s="2">
        <v>14306</v>
      </c>
      <c r="D220" s="2">
        <v>0</v>
      </c>
      <c r="E220" s="2">
        <v>915</v>
      </c>
      <c r="F220" s="2">
        <v>836</v>
      </c>
      <c r="G220" s="2">
        <v>0</v>
      </c>
      <c r="H220" s="2">
        <v>0</v>
      </c>
      <c r="I220" s="2">
        <v>16057</v>
      </c>
      <c r="J220" s="2">
        <v>2007.6</v>
      </c>
      <c r="K220" s="2">
        <v>1645.2</v>
      </c>
      <c r="L220" s="2">
        <v>-0.2999999999992724</v>
      </c>
      <c r="M220" s="2">
        <v>3652.5000000000009</v>
      </c>
      <c r="N220" s="2">
        <v>12404.5</v>
      </c>
    </row>
    <row r="221" spans="1:16" s="12" customFormat="1" x14ac:dyDescent="0.2">
      <c r="A221" s="11"/>
      <c r="C221" s="12" t="s">
        <v>39</v>
      </c>
      <c r="D221" s="12" t="s">
        <v>39</v>
      </c>
      <c r="E221" s="12" t="s">
        <v>39</v>
      </c>
      <c r="F221" s="12" t="s">
        <v>39</v>
      </c>
      <c r="G221" s="12" t="s">
        <v>39</v>
      </c>
      <c r="H221" s="12" t="s">
        <v>39</v>
      </c>
      <c r="I221" s="12" t="s">
        <v>39</v>
      </c>
      <c r="J221" s="12" t="s">
        <v>39</v>
      </c>
      <c r="K221" s="12" t="s">
        <v>39</v>
      </c>
      <c r="L221" s="12" t="s">
        <v>39</v>
      </c>
      <c r="M221" s="12" t="s">
        <v>39</v>
      </c>
      <c r="N221" s="12" t="s">
        <v>39</v>
      </c>
      <c r="O221" s="2"/>
      <c r="P221" s="2"/>
    </row>
    <row r="223" spans="1:16" x14ac:dyDescent="0.2">
      <c r="A223" s="10" t="s">
        <v>407</v>
      </c>
    </row>
    <row r="224" spans="1:16" x14ac:dyDescent="0.2">
      <c r="A224" s="4" t="s">
        <v>514</v>
      </c>
      <c r="B224" s="2" t="s">
        <v>515</v>
      </c>
      <c r="C224" s="13">
        <v>11929</v>
      </c>
      <c r="D224" s="2">
        <v>400</v>
      </c>
      <c r="E224" s="2">
        <v>737</v>
      </c>
      <c r="F224" s="2">
        <v>455</v>
      </c>
      <c r="G224" s="2">
        <v>850.2</v>
      </c>
      <c r="H224" s="2">
        <v>0</v>
      </c>
      <c r="I224" s="2">
        <v>14371.2</v>
      </c>
      <c r="J224" s="2">
        <v>1620.92</v>
      </c>
      <c r="K224" s="2">
        <v>1371.82</v>
      </c>
      <c r="L224" s="2">
        <v>343.46000000000095</v>
      </c>
      <c r="M224" s="2">
        <v>3336.2000000000007</v>
      </c>
      <c r="N224" s="2">
        <v>11035</v>
      </c>
    </row>
    <row r="225" spans="1:14" x14ac:dyDescent="0.2">
      <c r="A225" s="4" t="s">
        <v>408</v>
      </c>
      <c r="B225" s="2" t="s">
        <v>409</v>
      </c>
      <c r="C225" s="13">
        <v>14306</v>
      </c>
      <c r="D225" s="2">
        <v>0</v>
      </c>
      <c r="E225" s="2">
        <v>1016</v>
      </c>
      <c r="F225" s="2">
        <v>684</v>
      </c>
      <c r="G225" s="2">
        <v>708.5</v>
      </c>
      <c r="H225" s="2">
        <v>0</v>
      </c>
      <c r="I225" s="2">
        <v>16714.5</v>
      </c>
      <c r="J225" s="2">
        <v>2145.71</v>
      </c>
      <c r="K225" s="2">
        <v>1645.16</v>
      </c>
      <c r="L225" s="2">
        <v>7082.630000000001</v>
      </c>
      <c r="M225" s="2">
        <v>10873.5</v>
      </c>
      <c r="N225" s="2">
        <v>5841</v>
      </c>
    </row>
    <row r="226" spans="1:14" x14ac:dyDescent="0.2">
      <c r="A226" s="4" t="s">
        <v>410</v>
      </c>
      <c r="B226" s="2" t="s">
        <v>411</v>
      </c>
      <c r="C226" s="13">
        <v>11929</v>
      </c>
      <c r="D226" s="2">
        <v>400</v>
      </c>
      <c r="E226" s="2">
        <v>737</v>
      </c>
      <c r="F226" s="2">
        <v>455</v>
      </c>
      <c r="G226" s="2">
        <v>566.79999999999995</v>
      </c>
      <c r="H226" s="2">
        <v>0</v>
      </c>
      <c r="I226" s="2">
        <v>14087.8</v>
      </c>
      <c r="J226" s="2">
        <v>1586.92</v>
      </c>
      <c r="K226" s="2">
        <v>1371.82</v>
      </c>
      <c r="L226" s="2">
        <v>219.55999999999949</v>
      </c>
      <c r="M226" s="2">
        <v>3178.2999999999993</v>
      </c>
      <c r="N226" s="2">
        <v>10909.5</v>
      </c>
    </row>
    <row r="227" spans="1:14" x14ac:dyDescent="0.2">
      <c r="A227" s="4" t="s">
        <v>412</v>
      </c>
      <c r="B227" s="2" t="s">
        <v>413</v>
      </c>
      <c r="C227" s="13">
        <v>14306</v>
      </c>
      <c r="D227" s="2">
        <v>0</v>
      </c>
      <c r="E227" s="2">
        <v>1016</v>
      </c>
      <c r="F227" s="2">
        <v>684</v>
      </c>
      <c r="G227" s="2">
        <v>566.79999999999995</v>
      </c>
      <c r="H227" s="2">
        <v>0</v>
      </c>
      <c r="I227" s="2">
        <v>16572.8</v>
      </c>
      <c r="J227" s="2">
        <v>2117.6999999999998</v>
      </c>
      <c r="K227" s="2">
        <v>1645.16</v>
      </c>
      <c r="L227" s="2">
        <v>5377.4399999999987</v>
      </c>
      <c r="M227" s="2">
        <v>9140.2999999999993</v>
      </c>
      <c r="N227" s="2">
        <v>7432.5</v>
      </c>
    </row>
    <row r="228" spans="1:14" x14ac:dyDescent="0.2">
      <c r="A228" s="4" t="s">
        <v>414</v>
      </c>
      <c r="B228" s="2" t="s">
        <v>415</v>
      </c>
      <c r="C228" s="13">
        <v>14306</v>
      </c>
      <c r="D228" s="2">
        <v>0</v>
      </c>
      <c r="E228" s="2">
        <v>1016</v>
      </c>
      <c r="F228" s="2">
        <v>684</v>
      </c>
      <c r="G228" s="2">
        <v>283.39999999999998</v>
      </c>
      <c r="H228" s="2">
        <v>0</v>
      </c>
      <c r="I228" s="2">
        <v>16289.4</v>
      </c>
      <c r="J228" s="2">
        <v>1955.31</v>
      </c>
      <c r="K228" s="2">
        <v>1645.16</v>
      </c>
      <c r="L228" s="2">
        <v>4838.43</v>
      </c>
      <c r="M228" s="2">
        <v>8438.9000000000015</v>
      </c>
      <c r="N228" s="2">
        <v>7850.5</v>
      </c>
    </row>
    <row r="229" spans="1:14" x14ac:dyDescent="0.2">
      <c r="A229" s="4" t="s">
        <v>416</v>
      </c>
      <c r="B229" s="2" t="s">
        <v>417</v>
      </c>
      <c r="C229" s="13">
        <v>15255</v>
      </c>
      <c r="D229" s="2">
        <v>200</v>
      </c>
      <c r="E229" s="2">
        <v>1046</v>
      </c>
      <c r="F229" s="2">
        <v>886</v>
      </c>
      <c r="G229" s="2">
        <v>283.39999999999998</v>
      </c>
      <c r="H229" s="2">
        <v>0</v>
      </c>
      <c r="I229" s="2">
        <v>17670.400000000001</v>
      </c>
      <c r="J229" s="2">
        <v>2352.1999999999998</v>
      </c>
      <c r="K229" s="2">
        <v>1754.32</v>
      </c>
      <c r="L229" s="2">
        <v>-0.11999999999898137</v>
      </c>
      <c r="M229" s="2">
        <v>4106.4000000000005</v>
      </c>
      <c r="N229" s="2">
        <v>13564</v>
      </c>
    </row>
    <row r="230" spans="1:14" x14ac:dyDescent="0.2">
      <c r="A230" s="4" t="s">
        <v>418</v>
      </c>
      <c r="B230" s="2" t="s">
        <v>419</v>
      </c>
      <c r="C230" s="13">
        <v>14306</v>
      </c>
      <c r="D230" s="2">
        <v>0</v>
      </c>
      <c r="E230" s="2">
        <v>1016</v>
      </c>
      <c r="F230" s="2">
        <v>684</v>
      </c>
      <c r="G230" s="2">
        <v>283.39999999999998</v>
      </c>
      <c r="H230" s="2">
        <v>0</v>
      </c>
      <c r="I230" s="2">
        <v>16289.4</v>
      </c>
      <c r="J230" s="2">
        <v>2057.16</v>
      </c>
      <c r="K230" s="2">
        <v>1645.16</v>
      </c>
      <c r="L230" s="2">
        <v>3921.58</v>
      </c>
      <c r="M230" s="2">
        <v>7623.9</v>
      </c>
      <c r="N230" s="2">
        <v>8665.5</v>
      </c>
    </row>
    <row r="231" spans="1:14" x14ac:dyDescent="0.2">
      <c r="A231" s="4" t="s">
        <v>420</v>
      </c>
      <c r="B231" s="2" t="s">
        <v>421</v>
      </c>
      <c r="C231" s="13">
        <v>14306</v>
      </c>
      <c r="D231" s="2">
        <v>0</v>
      </c>
      <c r="E231" s="2">
        <v>1016</v>
      </c>
      <c r="F231" s="2">
        <v>684</v>
      </c>
      <c r="G231" s="2">
        <v>283.39999999999998</v>
      </c>
      <c r="H231" s="2">
        <v>0</v>
      </c>
      <c r="I231" s="2">
        <v>16289.4</v>
      </c>
      <c r="J231" s="2">
        <v>2057.16</v>
      </c>
      <c r="K231" s="2">
        <v>1645.16</v>
      </c>
      <c r="L231" s="2">
        <v>243.07999999999993</v>
      </c>
      <c r="M231" s="2">
        <v>3945.3999999999996</v>
      </c>
      <c r="N231" s="2">
        <v>12344</v>
      </c>
    </row>
    <row r="232" spans="1:14" x14ac:dyDescent="0.2">
      <c r="A232" s="4" t="s">
        <v>422</v>
      </c>
      <c r="B232" s="2" t="s">
        <v>423</v>
      </c>
      <c r="C232" s="13">
        <v>14306</v>
      </c>
      <c r="D232" s="2">
        <v>0</v>
      </c>
      <c r="E232" s="2">
        <v>1016</v>
      </c>
      <c r="F232" s="2">
        <v>684</v>
      </c>
      <c r="G232" s="2">
        <v>283.39999999999998</v>
      </c>
      <c r="H232" s="2">
        <v>0</v>
      </c>
      <c r="I232" s="2">
        <v>16289.4</v>
      </c>
      <c r="J232" s="2">
        <v>2057.16</v>
      </c>
      <c r="K232" s="2">
        <v>1645.16</v>
      </c>
      <c r="L232" s="2">
        <v>8154.58</v>
      </c>
      <c r="M232" s="2">
        <v>11856.9</v>
      </c>
      <c r="N232" s="2">
        <v>4432.5</v>
      </c>
    </row>
    <row r="233" spans="1:14" x14ac:dyDescent="0.2">
      <c r="A233" s="4" t="s">
        <v>424</v>
      </c>
      <c r="B233" s="2" t="s">
        <v>425</v>
      </c>
      <c r="C233" s="13">
        <v>13795</v>
      </c>
      <c r="D233" s="2">
        <v>0</v>
      </c>
      <c r="E233" s="2">
        <v>784</v>
      </c>
      <c r="F233" s="2">
        <v>499</v>
      </c>
      <c r="G233" s="2">
        <v>283.39999999999998</v>
      </c>
      <c r="H233" s="2">
        <v>0</v>
      </c>
      <c r="I233" s="2">
        <v>15361.4</v>
      </c>
      <c r="J233" s="2">
        <v>1363.12</v>
      </c>
      <c r="K233" s="2">
        <v>1315.8</v>
      </c>
      <c r="L233" s="2">
        <v>2352.9799999999996</v>
      </c>
      <c r="M233" s="2">
        <v>5031.8999999999996</v>
      </c>
      <c r="N233" s="2">
        <v>10329.5</v>
      </c>
    </row>
    <row r="234" spans="1:14" x14ac:dyDescent="0.2">
      <c r="A234" s="4" t="s">
        <v>426</v>
      </c>
      <c r="B234" s="2" t="s">
        <v>427</v>
      </c>
      <c r="C234" s="13">
        <v>14306</v>
      </c>
      <c r="D234" s="2">
        <v>0</v>
      </c>
      <c r="E234" s="2">
        <v>1016</v>
      </c>
      <c r="F234" s="2">
        <v>684</v>
      </c>
      <c r="G234" s="2">
        <v>283.39999999999998</v>
      </c>
      <c r="H234" s="2">
        <v>0</v>
      </c>
      <c r="I234" s="2">
        <v>16289.4</v>
      </c>
      <c r="J234" s="2">
        <v>2057.16</v>
      </c>
      <c r="K234" s="2">
        <v>1645.16</v>
      </c>
      <c r="L234" s="2">
        <v>5209.08</v>
      </c>
      <c r="M234" s="2">
        <v>8911.4</v>
      </c>
      <c r="N234" s="2">
        <v>7378</v>
      </c>
    </row>
    <row r="235" spans="1:14" x14ac:dyDescent="0.2">
      <c r="A235" s="4" t="s">
        <v>428</v>
      </c>
      <c r="B235" s="2" t="s">
        <v>429</v>
      </c>
      <c r="C235" s="13">
        <v>14306</v>
      </c>
      <c r="D235" s="2">
        <v>0</v>
      </c>
      <c r="E235" s="2">
        <v>1016</v>
      </c>
      <c r="F235" s="2">
        <v>684</v>
      </c>
      <c r="G235" s="2">
        <v>283.39999999999998</v>
      </c>
      <c r="H235" s="2">
        <v>0</v>
      </c>
      <c r="I235" s="2">
        <v>16289.4</v>
      </c>
      <c r="J235" s="2">
        <v>2057.16</v>
      </c>
      <c r="K235" s="2">
        <v>1645.16</v>
      </c>
      <c r="L235" s="2">
        <v>6031.08</v>
      </c>
      <c r="M235" s="2">
        <v>9733.4</v>
      </c>
      <c r="N235" s="2">
        <v>6556</v>
      </c>
    </row>
    <row r="236" spans="1:14" x14ac:dyDescent="0.2">
      <c r="A236" s="4" t="s">
        <v>430</v>
      </c>
      <c r="B236" s="2" t="s">
        <v>431</v>
      </c>
      <c r="C236" s="13">
        <v>14306</v>
      </c>
      <c r="D236" s="2">
        <v>0</v>
      </c>
      <c r="E236" s="2">
        <v>1016</v>
      </c>
      <c r="F236" s="2">
        <v>684</v>
      </c>
      <c r="G236" s="2">
        <v>283.39999999999998</v>
      </c>
      <c r="H236" s="2">
        <v>0</v>
      </c>
      <c r="I236" s="2">
        <v>16289.4</v>
      </c>
      <c r="J236" s="2">
        <v>2057.16</v>
      </c>
      <c r="K236" s="2">
        <v>1645.16</v>
      </c>
      <c r="L236" s="2">
        <v>6090.58</v>
      </c>
      <c r="M236" s="2">
        <v>9792.9</v>
      </c>
      <c r="N236" s="2">
        <v>6496.5</v>
      </c>
    </row>
    <row r="237" spans="1:14" x14ac:dyDescent="0.2">
      <c r="A237" s="4" t="s">
        <v>432</v>
      </c>
      <c r="B237" s="2" t="s">
        <v>433</v>
      </c>
      <c r="C237" s="13">
        <v>14937</v>
      </c>
      <c r="D237" s="2">
        <v>0</v>
      </c>
      <c r="E237" s="2">
        <v>788</v>
      </c>
      <c r="F237" s="2">
        <v>468</v>
      </c>
      <c r="G237" s="2">
        <v>283.39999999999998</v>
      </c>
      <c r="H237" s="2">
        <v>0</v>
      </c>
      <c r="I237" s="2">
        <v>16476.400000000001</v>
      </c>
      <c r="J237" s="2">
        <v>2097.1</v>
      </c>
      <c r="K237" s="2">
        <v>1717.72</v>
      </c>
      <c r="L237" s="2">
        <v>3113.0800000000017</v>
      </c>
      <c r="M237" s="2">
        <v>6927.9000000000015</v>
      </c>
      <c r="N237" s="2">
        <v>9548.5</v>
      </c>
    </row>
    <row r="238" spans="1:14" x14ac:dyDescent="0.2">
      <c r="A238" s="4" t="s">
        <v>21</v>
      </c>
      <c r="B238" s="2" t="s">
        <v>22</v>
      </c>
      <c r="C238" s="13">
        <v>14306</v>
      </c>
      <c r="D238" s="2">
        <v>0</v>
      </c>
      <c r="E238" s="2">
        <v>1016</v>
      </c>
      <c r="F238" s="2">
        <v>684</v>
      </c>
      <c r="G238" s="2">
        <v>283.39999999999998</v>
      </c>
      <c r="H238" s="2">
        <v>0</v>
      </c>
      <c r="I238" s="2">
        <v>16289.4</v>
      </c>
      <c r="J238" s="2">
        <v>2057.16</v>
      </c>
      <c r="K238" s="2">
        <v>1645.16</v>
      </c>
      <c r="L238" s="2">
        <v>4885.08</v>
      </c>
      <c r="M238" s="2">
        <v>8587.4</v>
      </c>
      <c r="N238" s="2">
        <v>7702</v>
      </c>
    </row>
    <row r="239" spans="1:14" x14ac:dyDescent="0.2">
      <c r="A239" s="4" t="s">
        <v>434</v>
      </c>
      <c r="B239" s="2" t="s">
        <v>435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0</v>
      </c>
      <c r="I239" s="2">
        <v>16289.4</v>
      </c>
      <c r="J239" s="2">
        <v>2057.16</v>
      </c>
      <c r="K239" s="2">
        <v>1645.16</v>
      </c>
      <c r="L239" s="2">
        <v>2456.08</v>
      </c>
      <c r="M239" s="2">
        <v>6158.4</v>
      </c>
      <c r="N239" s="2">
        <v>10131</v>
      </c>
    </row>
    <row r="240" spans="1:14" x14ac:dyDescent="0.2">
      <c r="A240" s="4" t="s">
        <v>436</v>
      </c>
      <c r="B240" s="2" t="s">
        <v>437</v>
      </c>
      <c r="C240" s="13">
        <v>14306</v>
      </c>
      <c r="D240" s="2">
        <v>0</v>
      </c>
      <c r="E240" s="2">
        <v>1016</v>
      </c>
      <c r="F240" s="2">
        <v>684</v>
      </c>
      <c r="G240" s="2">
        <v>0</v>
      </c>
      <c r="H240" s="2">
        <v>0</v>
      </c>
      <c r="I240" s="2">
        <v>16006</v>
      </c>
      <c r="J240" s="2">
        <v>1996.64</v>
      </c>
      <c r="K240" s="2">
        <v>1645.16</v>
      </c>
      <c r="L240" s="2">
        <v>8810.7000000000007</v>
      </c>
      <c r="M240" s="2">
        <v>12452.5</v>
      </c>
      <c r="N240" s="2">
        <v>3553.5</v>
      </c>
    </row>
    <row r="241" spans="1:14" x14ac:dyDescent="0.2">
      <c r="A241" s="4" t="s">
        <v>438</v>
      </c>
      <c r="B241" s="2" t="s">
        <v>439</v>
      </c>
      <c r="C241" s="2">
        <v>15983</v>
      </c>
      <c r="D241" s="2">
        <v>0</v>
      </c>
      <c r="E241" s="2">
        <v>784</v>
      </c>
      <c r="F241" s="2">
        <v>499</v>
      </c>
      <c r="G241" s="2">
        <v>0</v>
      </c>
      <c r="H241" s="2">
        <v>0</v>
      </c>
      <c r="I241" s="2">
        <v>17266</v>
      </c>
      <c r="J241" s="2">
        <v>2265.84</v>
      </c>
      <c r="K241" s="2">
        <v>1838.06</v>
      </c>
      <c r="L241" s="2">
        <v>2112.6000000000004</v>
      </c>
      <c r="M241" s="2">
        <v>6216.5</v>
      </c>
      <c r="N241" s="2">
        <v>11049.5</v>
      </c>
    </row>
    <row r="242" spans="1:14" x14ac:dyDescent="0.2">
      <c r="A242" s="4" t="s">
        <v>440</v>
      </c>
      <c r="B242" s="2" t="s">
        <v>441</v>
      </c>
      <c r="C242" s="13">
        <v>14306</v>
      </c>
      <c r="D242" s="2">
        <v>0</v>
      </c>
      <c r="E242" s="2">
        <v>1016</v>
      </c>
      <c r="F242" s="2">
        <v>684</v>
      </c>
      <c r="G242" s="2">
        <v>0</v>
      </c>
      <c r="H242" s="2">
        <v>0</v>
      </c>
      <c r="I242" s="2">
        <v>16006</v>
      </c>
      <c r="J242" s="2">
        <v>1994.52</v>
      </c>
      <c r="K242" s="2">
        <v>1645.16</v>
      </c>
      <c r="L242" s="2">
        <v>253.31999999999971</v>
      </c>
      <c r="M242" s="2">
        <v>3893</v>
      </c>
      <c r="N242" s="2">
        <v>12113</v>
      </c>
    </row>
    <row r="243" spans="1:14" x14ac:dyDescent="0.2">
      <c r="A243" s="4" t="s">
        <v>442</v>
      </c>
      <c r="B243" s="2" t="s">
        <v>443</v>
      </c>
      <c r="C243" s="13">
        <v>14306</v>
      </c>
      <c r="D243" s="2">
        <v>0</v>
      </c>
      <c r="E243" s="2">
        <v>1016</v>
      </c>
      <c r="F243" s="2">
        <v>684</v>
      </c>
      <c r="G243" s="2">
        <v>0</v>
      </c>
      <c r="H243" s="2">
        <v>0</v>
      </c>
      <c r="I243" s="2">
        <v>16006</v>
      </c>
      <c r="J243" s="2">
        <v>1996.64</v>
      </c>
      <c r="K243" s="2">
        <v>1645.16</v>
      </c>
      <c r="L243" s="2">
        <v>243.20000000000073</v>
      </c>
      <c r="M243" s="2">
        <v>3885.0000000000009</v>
      </c>
      <c r="N243" s="2">
        <v>12121</v>
      </c>
    </row>
    <row r="244" spans="1:14" x14ac:dyDescent="0.2">
      <c r="A244" s="4" t="s">
        <v>444</v>
      </c>
      <c r="B244" s="2" t="s">
        <v>445</v>
      </c>
      <c r="C244" s="13">
        <v>14306</v>
      </c>
      <c r="D244" s="2">
        <v>0</v>
      </c>
      <c r="E244" s="2">
        <v>1016</v>
      </c>
      <c r="F244" s="2">
        <v>684</v>
      </c>
      <c r="G244" s="2">
        <v>0</v>
      </c>
      <c r="H244" s="2">
        <v>0</v>
      </c>
      <c r="I244" s="2">
        <v>16006</v>
      </c>
      <c r="J244" s="2">
        <v>1996.64</v>
      </c>
      <c r="K244" s="2">
        <v>1645.16</v>
      </c>
      <c r="L244" s="2">
        <v>3527.2000000000007</v>
      </c>
      <c r="M244" s="2">
        <v>7169.0000000000009</v>
      </c>
      <c r="N244" s="2">
        <v>8837</v>
      </c>
    </row>
    <row r="245" spans="1:14" x14ac:dyDescent="0.2">
      <c r="A245" s="4" t="s">
        <v>516</v>
      </c>
      <c r="B245" s="2" t="s">
        <v>517</v>
      </c>
      <c r="C245" s="13">
        <v>14306</v>
      </c>
      <c r="D245" s="2">
        <v>0</v>
      </c>
      <c r="E245" s="2">
        <v>1016</v>
      </c>
      <c r="F245" s="2">
        <v>427.12</v>
      </c>
      <c r="G245" s="2">
        <v>0</v>
      </c>
      <c r="H245" s="2">
        <v>0</v>
      </c>
      <c r="I245" s="2">
        <v>15749.12</v>
      </c>
      <c r="J245" s="2">
        <v>1941.78</v>
      </c>
      <c r="K245" s="2">
        <v>1645.16</v>
      </c>
      <c r="L245" s="2">
        <v>-0.31999999999970896</v>
      </c>
      <c r="M245" s="2">
        <v>3586.6200000000003</v>
      </c>
      <c r="N245" s="2">
        <v>12162.5</v>
      </c>
    </row>
    <row r="246" spans="1:14" x14ac:dyDescent="0.2">
      <c r="A246" s="4" t="s">
        <v>446</v>
      </c>
      <c r="B246" s="2" t="s">
        <v>447</v>
      </c>
      <c r="C246" s="13">
        <v>14306</v>
      </c>
      <c r="D246" s="2">
        <v>0</v>
      </c>
      <c r="E246" s="2">
        <v>1016</v>
      </c>
      <c r="F246" s="2">
        <v>684</v>
      </c>
      <c r="G246" s="2">
        <v>0</v>
      </c>
      <c r="H246" s="2">
        <v>0</v>
      </c>
      <c r="I246" s="2">
        <v>16006</v>
      </c>
      <c r="J246" s="2">
        <v>1994.66</v>
      </c>
      <c r="K246" s="2">
        <v>1645.16</v>
      </c>
      <c r="L246" s="2">
        <v>2117.1800000000003</v>
      </c>
      <c r="M246" s="2">
        <v>5757</v>
      </c>
      <c r="N246" s="2">
        <v>10249</v>
      </c>
    </row>
    <row r="247" spans="1:14" x14ac:dyDescent="0.2">
      <c r="A247" s="4" t="s">
        <v>448</v>
      </c>
      <c r="B247" s="2" t="s">
        <v>449</v>
      </c>
      <c r="C247" s="13">
        <v>11929</v>
      </c>
      <c r="D247" s="2">
        <v>200</v>
      </c>
      <c r="E247" s="2">
        <v>737</v>
      </c>
      <c r="F247" s="2">
        <v>455</v>
      </c>
      <c r="G247" s="2">
        <v>0</v>
      </c>
      <c r="H247" s="2">
        <v>0</v>
      </c>
      <c r="I247" s="2">
        <v>13321</v>
      </c>
      <c r="J247" s="2">
        <v>1424.59</v>
      </c>
      <c r="K247" s="2">
        <v>1371.82</v>
      </c>
      <c r="L247" s="2">
        <v>9.0000000000145519E-2</v>
      </c>
      <c r="M247" s="2">
        <v>2796.5</v>
      </c>
      <c r="N247" s="2">
        <v>10524.5</v>
      </c>
    </row>
    <row r="248" spans="1:14" x14ac:dyDescent="0.2">
      <c r="A248" s="4" t="s">
        <v>450</v>
      </c>
      <c r="B248" s="2" t="s">
        <v>451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0</v>
      </c>
      <c r="I248" s="2">
        <v>16006</v>
      </c>
      <c r="J248" s="2">
        <v>1958.02</v>
      </c>
      <c r="K248" s="2">
        <v>1645.16</v>
      </c>
      <c r="L248" s="2">
        <v>181.31999999999971</v>
      </c>
      <c r="M248" s="2">
        <v>3784.5</v>
      </c>
      <c r="N248" s="2">
        <v>12221.5</v>
      </c>
    </row>
    <row r="249" spans="1:14" x14ac:dyDescent="0.2">
      <c r="A249" s="4" t="s">
        <v>452</v>
      </c>
      <c r="B249" s="2" t="s">
        <v>453</v>
      </c>
      <c r="C249" s="13">
        <v>14306</v>
      </c>
      <c r="D249" s="2">
        <v>0</v>
      </c>
      <c r="E249" s="2">
        <v>1016</v>
      </c>
      <c r="F249" s="2">
        <v>684</v>
      </c>
      <c r="G249" s="2">
        <v>0</v>
      </c>
      <c r="H249" s="2">
        <v>0</v>
      </c>
      <c r="I249" s="2">
        <v>16006</v>
      </c>
      <c r="J249" s="2">
        <v>1996.64</v>
      </c>
      <c r="K249" s="2">
        <v>1645.16</v>
      </c>
      <c r="L249" s="2">
        <v>1686.2000000000007</v>
      </c>
      <c r="M249" s="2">
        <v>5328.0000000000009</v>
      </c>
      <c r="N249" s="2">
        <v>10678</v>
      </c>
    </row>
    <row r="250" spans="1:14" x14ac:dyDescent="0.2">
      <c r="A250" s="4" t="s">
        <v>454</v>
      </c>
      <c r="B250" s="2" t="s">
        <v>455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0</v>
      </c>
      <c r="I250" s="2">
        <v>16006</v>
      </c>
      <c r="J250" s="2">
        <v>1996.64</v>
      </c>
      <c r="K250" s="2">
        <v>1645.16</v>
      </c>
      <c r="L250" s="2">
        <v>1952.2000000000007</v>
      </c>
      <c r="M250" s="2">
        <v>5594.0000000000009</v>
      </c>
      <c r="N250" s="2">
        <v>10412</v>
      </c>
    </row>
    <row r="251" spans="1:14" x14ac:dyDescent="0.2">
      <c r="A251" s="4" t="s">
        <v>456</v>
      </c>
      <c r="B251" s="2" t="s">
        <v>457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0</v>
      </c>
      <c r="I251" s="2">
        <v>16006</v>
      </c>
      <c r="J251" s="2">
        <v>1996.64</v>
      </c>
      <c r="K251" s="2">
        <v>1645.16</v>
      </c>
      <c r="L251" s="2">
        <v>1952.2000000000007</v>
      </c>
      <c r="M251" s="2">
        <v>5594.0000000000009</v>
      </c>
      <c r="N251" s="2">
        <v>10412</v>
      </c>
    </row>
    <row r="252" spans="1:14" x14ac:dyDescent="0.2">
      <c r="A252" s="4" t="s">
        <v>458</v>
      </c>
      <c r="B252" s="2" t="s">
        <v>459</v>
      </c>
      <c r="C252" s="13">
        <v>14306</v>
      </c>
      <c r="D252" s="2">
        <v>0</v>
      </c>
      <c r="E252" s="2">
        <v>1016</v>
      </c>
      <c r="F252" s="2">
        <v>685.1</v>
      </c>
      <c r="G252" s="2">
        <v>0</v>
      </c>
      <c r="H252" s="2">
        <v>0</v>
      </c>
      <c r="I252" s="2">
        <v>16007.1</v>
      </c>
      <c r="J252" s="2">
        <v>1996.88</v>
      </c>
      <c r="K252" s="2">
        <v>1645.16</v>
      </c>
      <c r="L252" s="2">
        <v>0.56000000000130967</v>
      </c>
      <c r="M252" s="2">
        <v>3642.6000000000013</v>
      </c>
      <c r="N252" s="2">
        <v>12364.5</v>
      </c>
    </row>
    <row r="253" spans="1:14" x14ac:dyDescent="0.2">
      <c r="A253" s="4" t="s">
        <v>460</v>
      </c>
      <c r="B253" s="2" t="s">
        <v>461</v>
      </c>
      <c r="C253" s="13">
        <v>14306</v>
      </c>
      <c r="D253" s="2">
        <v>0</v>
      </c>
      <c r="E253" s="2">
        <v>1016</v>
      </c>
      <c r="F253" s="2">
        <v>685.1</v>
      </c>
      <c r="G253" s="2">
        <v>0</v>
      </c>
      <c r="H253" s="2">
        <v>141.72999999999999</v>
      </c>
      <c r="I253" s="2">
        <v>16148.83</v>
      </c>
      <c r="J253" s="2">
        <v>2012.01</v>
      </c>
      <c r="K253" s="2">
        <v>1645.16</v>
      </c>
      <c r="L253" s="2">
        <v>0.16</v>
      </c>
      <c r="M253" s="2">
        <v>3657.33</v>
      </c>
      <c r="N253" s="2">
        <v>12491.5</v>
      </c>
    </row>
    <row r="254" spans="1:14" x14ac:dyDescent="0.2">
      <c r="A254" s="4" t="s">
        <v>536</v>
      </c>
      <c r="B254" s="17" t="s">
        <v>537</v>
      </c>
      <c r="C254" s="13">
        <v>0</v>
      </c>
      <c r="D254" s="2">
        <v>0</v>
      </c>
      <c r="E254" s="2">
        <v>0</v>
      </c>
      <c r="F254" s="2">
        <v>0</v>
      </c>
      <c r="G254" s="2">
        <v>0</v>
      </c>
      <c r="H254" s="2">
        <f>17489.59+361</f>
        <v>17850.59</v>
      </c>
      <c r="I254" s="2">
        <v>17850.59</v>
      </c>
      <c r="J254" s="2">
        <f>384.89+1998.04+384.89</f>
        <v>2767.8199999999997</v>
      </c>
      <c r="K254" s="2">
        <v>0</v>
      </c>
      <c r="L254" s="2">
        <v>0.77</v>
      </c>
      <c r="M254" s="2">
        <v>2768.5899999999997</v>
      </c>
      <c r="N254" s="2">
        <v>15082</v>
      </c>
    </row>
    <row r="255" spans="1:14" x14ac:dyDescent="0.2">
      <c r="A255" s="4" t="s">
        <v>462</v>
      </c>
      <c r="B255" s="2" t="s">
        <v>463</v>
      </c>
      <c r="C255" s="13">
        <v>14306</v>
      </c>
      <c r="D255" s="2">
        <v>0</v>
      </c>
      <c r="E255" s="2">
        <v>1016</v>
      </c>
      <c r="F255" s="2">
        <v>638.4</v>
      </c>
      <c r="G255" s="2">
        <v>0</v>
      </c>
      <c r="H255" s="2">
        <v>0</v>
      </c>
      <c r="I255" s="2">
        <v>15960.4</v>
      </c>
      <c r="J255" s="2">
        <v>1986.9</v>
      </c>
      <c r="K255" s="2">
        <v>1645.16</v>
      </c>
      <c r="L255" s="2">
        <v>1022.3400000000001</v>
      </c>
      <c r="M255" s="2">
        <v>4654.4000000000005</v>
      </c>
      <c r="N255" s="2">
        <v>11306</v>
      </c>
    </row>
    <row r="256" spans="1:14" x14ac:dyDescent="0.2">
      <c r="A256" s="4" t="s">
        <v>518</v>
      </c>
      <c r="B256" s="2" t="s">
        <v>519</v>
      </c>
      <c r="C256" s="13">
        <v>14306</v>
      </c>
      <c r="D256" s="2">
        <v>0</v>
      </c>
      <c r="E256" s="2">
        <v>1016</v>
      </c>
      <c r="F256" s="2">
        <v>638.4</v>
      </c>
      <c r="G256" s="2">
        <v>0</v>
      </c>
      <c r="H256" s="2">
        <v>0</v>
      </c>
      <c r="I256" s="2">
        <v>15960.4</v>
      </c>
      <c r="J256" s="2">
        <v>1986.9</v>
      </c>
      <c r="K256" s="2">
        <v>1645.16</v>
      </c>
      <c r="L256" s="2">
        <v>0.34000000000014552</v>
      </c>
      <c r="M256" s="2">
        <v>3632.4000000000005</v>
      </c>
      <c r="N256" s="2">
        <v>12328</v>
      </c>
    </row>
    <row r="257" spans="1:16" x14ac:dyDescent="0.2">
      <c r="A257" s="4" t="s">
        <v>464</v>
      </c>
      <c r="B257" s="2" t="s">
        <v>465</v>
      </c>
      <c r="C257" s="13">
        <v>14306</v>
      </c>
      <c r="D257" s="2">
        <v>0</v>
      </c>
      <c r="E257" s="2">
        <v>1016</v>
      </c>
      <c r="F257" s="2">
        <v>638.4</v>
      </c>
      <c r="G257" s="2">
        <v>0</v>
      </c>
      <c r="H257" s="2">
        <v>0</v>
      </c>
      <c r="I257" s="2">
        <v>15960.4</v>
      </c>
      <c r="J257" s="2">
        <v>1885.04</v>
      </c>
      <c r="K257" s="2">
        <v>1645.16</v>
      </c>
      <c r="L257" s="2">
        <v>6259.2000000000007</v>
      </c>
      <c r="M257" s="2">
        <v>9789.4000000000015</v>
      </c>
      <c r="N257" s="2">
        <v>6171</v>
      </c>
    </row>
    <row r="258" spans="1:16" x14ac:dyDescent="0.2">
      <c r="A258" s="4" t="s">
        <v>466</v>
      </c>
      <c r="B258" s="2" t="s">
        <v>467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0</v>
      </c>
      <c r="I258" s="2">
        <v>16006</v>
      </c>
      <c r="J258" s="2">
        <v>1996.64</v>
      </c>
      <c r="K258" s="2">
        <v>1645.16</v>
      </c>
      <c r="L258" s="2">
        <v>1022.2000000000007</v>
      </c>
      <c r="M258" s="2">
        <v>4664.0000000000009</v>
      </c>
      <c r="N258" s="2">
        <v>11342</v>
      </c>
    </row>
    <row r="259" spans="1:16" x14ac:dyDescent="0.2">
      <c r="A259" s="4" t="s">
        <v>136</v>
      </c>
      <c r="B259" s="2" t="s">
        <v>137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0</v>
      </c>
      <c r="I259" s="2">
        <v>16006</v>
      </c>
      <c r="J259" s="2">
        <v>1996.64</v>
      </c>
      <c r="K259" s="2">
        <v>1645.16</v>
      </c>
      <c r="L259" s="2">
        <v>0.2000000000007276</v>
      </c>
      <c r="M259" s="2">
        <v>3642.0000000000009</v>
      </c>
      <c r="N259" s="2">
        <v>12364</v>
      </c>
    </row>
    <row r="260" spans="1:16" x14ac:dyDescent="0.2">
      <c r="A260" s="4" t="s">
        <v>468</v>
      </c>
      <c r="B260" s="2" t="s">
        <v>469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0</v>
      </c>
      <c r="I260" s="2">
        <v>16006</v>
      </c>
      <c r="J260" s="2">
        <v>2019.34</v>
      </c>
      <c r="K260" s="2">
        <v>1645.16</v>
      </c>
      <c r="L260" s="2">
        <v>809.5</v>
      </c>
      <c r="M260" s="2">
        <v>4474</v>
      </c>
      <c r="N260" s="2">
        <v>11532</v>
      </c>
    </row>
    <row r="261" spans="1:16" x14ac:dyDescent="0.2">
      <c r="A261" s="4" t="s">
        <v>470</v>
      </c>
      <c r="B261" s="2" t="s">
        <v>471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0</v>
      </c>
      <c r="I261" s="2">
        <v>16006</v>
      </c>
      <c r="J261" s="2">
        <v>1996.64</v>
      </c>
      <c r="K261" s="2">
        <v>1645.16</v>
      </c>
      <c r="L261" s="2">
        <v>0.2000000000007276</v>
      </c>
      <c r="M261" s="2">
        <v>3642.0000000000009</v>
      </c>
      <c r="N261" s="2">
        <v>12364</v>
      </c>
    </row>
    <row r="262" spans="1:16" x14ac:dyDescent="0.2">
      <c r="A262" s="4" t="s">
        <v>472</v>
      </c>
      <c r="B262" s="2" t="s">
        <v>473</v>
      </c>
      <c r="C262" s="13">
        <v>14306</v>
      </c>
      <c r="D262" s="2">
        <v>0</v>
      </c>
      <c r="E262" s="2">
        <v>1016</v>
      </c>
      <c r="F262" s="2">
        <v>684</v>
      </c>
      <c r="G262" s="2">
        <v>0</v>
      </c>
      <c r="H262" s="2">
        <v>0</v>
      </c>
      <c r="I262" s="2">
        <v>16006</v>
      </c>
      <c r="J262" s="2">
        <v>1993.24</v>
      </c>
      <c r="K262" s="2">
        <v>1645.16</v>
      </c>
      <c r="L262" s="2">
        <v>16.100000000000364</v>
      </c>
      <c r="M262" s="2">
        <v>3654.5000000000005</v>
      </c>
      <c r="N262" s="2">
        <v>12351.5</v>
      </c>
    </row>
    <row r="263" spans="1:16" x14ac:dyDescent="0.2">
      <c r="A263" s="4" t="s">
        <v>474</v>
      </c>
      <c r="B263" s="2" t="s">
        <v>475</v>
      </c>
      <c r="C263" s="2">
        <v>11929</v>
      </c>
      <c r="D263" s="2">
        <v>200</v>
      </c>
      <c r="E263" s="2">
        <v>737</v>
      </c>
      <c r="F263" s="2">
        <v>425</v>
      </c>
      <c r="G263" s="2">
        <v>0</v>
      </c>
      <c r="H263" s="2">
        <v>0</v>
      </c>
      <c r="I263" s="2">
        <v>13291</v>
      </c>
      <c r="J263" s="2">
        <v>1405.49</v>
      </c>
      <c r="K263" s="2">
        <v>1371.82</v>
      </c>
      <c r="L263" s="2">
        <v>73.690000000000509</v>
      </c>
      <c r="M263" s="2">
        <v>2851.0000000000005</v>
      </c>
      <c r="N263" s="2">
        <v>10440</v>
      </c>
    </row>
    <row r="264" spans="1:16" x14ac:dyDescent="0.2">
      <c r="A264" s="4" t="s">
        <v>476</v>
      </c>
      <c r="B264" s="2" t="s">
        <v>477</v>
      </c>
      <c r="C264" s="2">
        <v>13775</v>
      </c>
      <c r="D264" s="2">
        <v>0</v>
      </c>
      <c r="E264" s="2">
        <v>815</v>
      </c>
      <c r="F264" s="2">
        <v>716</v>
      </c>
      <c r="G264" s="2">
        <v>0</v>
      </c>
      <c r="H264" s="2">
        <v>0</v>
      </c>
      <c r="I264" s="2">
        <v>15306</v>
      </c>
      <c r="J264" s="2">
        <v>1847.18</v>
      </c>
      <c r="K264" s="2">
        <v>1584.14</v>
      </c>
      <c r="L264" s="2">
        <v>0.18000000000029104</v>
      </c>
      <c r="M264" s="2">
        <v>3431.5000000000005</v>
      </c>
      <c r="N264" s="2">
        <v>11874.5</v>
      </c>
    </row>
    <row r="265" spans="1:16" x14ac:dyDescent="0.2">
      <c r="A265" s="4" t="s">
        <v>478</v>
      </c>
      <c r="B265" s="2" t="s">
        <v>479</v>
      </c>
      <c r="C265" s="2">
        <v>14306</v>
      </c>
      <c r="D265" s="2">
        <v>0</v>
      </c>
      <c r="E265" s="2">
        <v>915</v>
      </c>
      <c r="F265" s="2">
        <v>836</v>
      </c>
      <c r="G265" s="2">
        <v>0</v>
      </c>
      <c r="H265" s="2">
        <v>0</v>
      </c>
      <c r="I265" s="2">
        <v>16057</v>
      </c>
      <c r="J265" s="2">
        <v>2007.6</v>
      </c>
      <c r="K265" s="2">
        <v>1645.2</v>
      </c>
      <c r="L265" s="2">
        <v>-0.2999999999992724</v>
      </c>
      <c r="M265" s="2">
        <v>3652.5000000000009</v>
      </c>
      <c r="N265" s="2">
        <v>12404.5</v>
      </c>
    </row>
    <row r="266" spans="1:16" s="12" customFormat="1" x14ac:dyDescent="0.2">
      <c r="A266" s="11" t="s">
        <v>538</v>
      </c>
      <c r="C266" s="12" t="s">
        <v>39</v>
      </c>
      <c r="D266" s="12" t="s">
        <v>39</v>
      </c>
      <c r="E266" s="12" t="s">
        <v>39</v>
      </c>
      <c r="F266" s="12" t="s">
        <v>39</v>
      </c>
      <c r="G266" s="12" t="s">
        <v>39</v>
      </c>
      <c r="H266" s="12" t="s">
        <v>39</v>
      </c>
      <c r="I266" s="12" t="s">
        <v>39</v>
      </c>
      <c r="J266" s="12" t="s">
        <v>39</v>
      </c>
      <c r="K266" s="12" t="s">
        <v>39</v>
      </c>
      <c r="L266" s="12" t="s">
        <v>39</v>
      </c>
      <c r="M266" s="12" t="s">
        <v>39</v>
      </c>
      <c r="N266" s="12" t="s">
        <v>39</v>
      </c>
      <c r="O266" s="2"/>
      <c r="P266" s="2"/>
    </row>
    <row r="268" spans="1:16" x14ac:dyDescent="0.2">
      <c r="A268" s="10" t="s">
        <v>490</v>
      </c>
    </row>
    <row r="269" spans="1:16" x14ac:dyDescent="0.2">
      <c r="A269" s="4" t="s">
        <v>491</v>
      </c>
      <c r="B269" s="2" t="s">
        <v>492</v>
      </c>
      <c r="C269" s="2">
        <v>29714</v>
      </c>
      <c r="D269" s="2">
        <v>0</v>
      </c>
      <c r="E269" s="2">
        <v>1074.48</v>
      </c>
      <c r="F269" s="2">
        <v>723.8</v>
      </c>
      <c r="G269" s="2">
        <v>0</v>
      </c>
      <c r="H269" s="2">
        <v>0</v>
      </c>
      <c r="I269" s="2">
        <v>31512.28</v>
      </c>
      <c r="J269" s="2">
        <v>5414.16</v>
      </c>
      <c r="K269" s="2">
        <v>3417.08</v>
      </c>
      <c r="L269" s="2">
        <v>0.04</v>
      </c>
      <c r="M269" s="2">
        <v>8831.2800000000007</v>
      </c>
      <c r="N269" s="2">
        <v>22681</v>
      </c>
    </row>
    <row r="270" spans="1:16" s="12" customFormat="1" x14ac:dyDescent="0.2">
      <c r="A270" s="11"/>
      <c r="C270" s="12" t="s">
        <v>39</v>
      </c>
      <c r="D270" s="12" t="s">
        <v>39</v>
      </c>
      <c r="E270" s="12" t="s">
        <v>39</v>
      </c>
      <c r="F270" s="12" t="s">
        <v>39</v>
      </c>
      <c r="G270" s="12" t="s">
        <v>39</v>
      </c>
      <c r="H270" s="12" t="s">
        <v>39</v>
      </c>
      <c r="I270" s="12" t="s">
        <v>39</v>
      </c>
      <c r="J270" s="12" t="s">
        <v>39</v>
      </c>
      <c r="K270" s="12" t="s">
        <v>39</v>
      </c>
      <c r="L270" s="12" t="s">
        <v>39</v>
      </c>
      <c r="M270" s="12" t="s">
        <v>39</v>
      </c>
      <c r="N270" s="12" t="s">
        <v>39</v>
      </c>
      <c r="O270" s="2"/>
      <c r="P270" s="2"/>
    </row>
    <row r="272" spans="1:16" s="12" customFormat="1" x14ac:dyDescent="0.2">
      <c r="A272" s="14"/>
      <c r="C272" s="12" t="s">
        <v>493</v>
      </c>
      <c r="D272" s="12" t="s">
        <v>493</v>
      </c>
      <c r="E272" s="12" t="s">
        <v>493</v>
      </c>
      <c r="F272" s="12" t="s">
        <v>493</v>
      </c>
      <c r="G272" s="12" t="s">
        <v>493</v>
      </c>
      <c r="H272" s="12" t="s">
        <v>493</v>
      </c>
      <c r="I272" s="12" t="s">
        <v>493</v>
      </c>
      <c r="J272" s="12" t="s">
        <v>493</v>
      </c>
      <c r="K272" s="12" t="s">
        <v>493</v>
      </c>
      <c r="L272" s="12" t="s">
        <v>493</v>
      </c>
      <c r="M272" s="12" t="s">
        <v>493</v>
      </c>
      <c r="N272" s="12" t="s">
        <v>493</v>
      </c>
    </row>
    <row r="274" spans="1:14" x14ac:dyDescent="0.2">
      <c r="C274" s="2" t="s">
        <v>0</v>
      </c>
      <c r="D274" s="2" t="s">
        <v>0</v>
      </c>
      <c r="E274" s="2" t="s">
        <v>0</v>
      </c>
      <c r="F274" s="2" t="s">
        <v>0</v>
      </c>
      <c r="G274" s="2" t="s">
        <v>0</v>
      </c>
      <c r="H274" s="2" t="s">
        <v>0</v>
      </c>
      <c r="I274" s="2" t="s">
        <v>0</v>
      </c>
      <c r="J274" s="2" t="s">
        <v>0</v>
      </c>
      <c r="K274" s="2" t="s">
        <v>0</v>
      </c>
      <c r="L274" s="2" t="s">
        <v>0</v>
      </c>
      <c r="M274" s="2" t="s">
        <v>0</v>
      </c>
      <c r="N274" s="2" t="s">
        <v>0</v>
      </c>
    </row>
    <row r="275" spans="1:14" x14ac:dyDescent="0.2">
      <c r="A275" s="4" t="s">
        <v>0</v>
      </c>
      <c r="B275" s="2" t="s">
        <v>0</v>
      </c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</row>
  </sheetData>
  <mergeCells count="4">
    <mergeCell ref="B1:C1"/>
    <mergeCell ref="B2:H2"/>
    <mergeCell ref="B3:H3"/>
    <mergeCell ref="B4:H4"/>
  </mergeCells>
  <conditionalFormatting sqref="A1:B2 A10:B17 A21:B25 A29:B52 A56:B64 A68:B72 A76:B84 A89:B111 A115:B135 A139:B144 A148:B149 A153:B195 A198:B220 A224:B265 A269:B269 C195 D1:XFD1 D76:N76 D269:N269 A85:H85 D77:H84 D10:XFD17 A270:N270 D21:N25 D29:N52 D56:N64 D68:N72 I77:N85 D89:N111 D115:N135 D139:N144 D148:N149 D153:N195 D198:N220 D224:N265 A4:B4 A3 A18:N20 A26:N28 A53:N55 A65:N67 A73:N75 A86:N88 A112:N114 A136:N138 A145:N147 A150:N152 A196:N197 A221:N223 A266:N268 O18:XFD270 A271:XFD1048576 I2:XFD4 A5:XFD9">
    <cfRule type="cellIs" dxfId="56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3"/>
  <sheetViews>
    <sheetView workbookViewId="0">
      <pane ySplit="6" topLeftCell="A7" activePane="bottomLeft" state="frozen"/>
      <selection pane="bottomLeft"/>
    </sheetView>
  </sheetViews>
  <sheetFormatPr baseColWidth="10" defaultRowHeight="11.25" x14ac:dyDescent="0.2"/>
  <cols>
    <col min="1" max="1" width="9.7109375" style="4" customWidth="1"/>
    <col min="2" max="2" width="29.4257812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33" t="s">
        <v>0</v>
      </c>
      <c r="C1" s="34"/>
    </row>
    <row r="2" spans="1:14" ht="24.95" customHeight="1" x14ac:dyDescent="0.2">
      <c r="A2" s="3"/>
      <c r="B2" s="35" t="s">
        <v>1</v>
      </c>
      <c r="C2" s="35"/>
      <c r="D2" s="35"/>
      <c r="E2" s="35"/>
      <c r="F2" s="35"/>
      <c r="G2" s="35"/>
      <c r="H2" s="35"/>
    </row>
    <row r="3" spans="1:14" ht="15.75" x14ac:dyDescent="0.25">
      <c r="B3" s="36" t="s">
        <v>521</v>
      </c>
      <c r="C3" s="36"/>
      <c r="D3" s="36"/>
      <c r="E3" s="36"/>
      <c r="F3" s="36"/>
      <c r="G3" s="36"/>
      <c r="H3" s="36"/>
    </row>
    <row r="4" spans="1:14" ht="15" customHeight="1" x14ac:dyDescent="0.2">
      <c r="B4" s="37" t="s">
        <v>522</v>
      </c>
      <c r="C4" s="37"/>
      <c r="D4" s="37"/>
      <c r="E4" s="37"/>
      <c r="F4" s="37"/>
      <c r="G4" s="37"/>
      <c r="H4" s="37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523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2" t="s">
        <v>20</v>
      </c>
      <c r="C10" s="2">
        <v>11988</v>
      </c>
      <c r="D10" s="2">
        <v>0</v>
      </c>
      <c r="E10" s="2">
        <v>820</v>
      </c>
      <c r="F10" s="2">
        <v>306</v>
      </c>
      <c r="G10" s="2">
        <v>283.39999999999998</v>
      </c>
      <c r="H10" s="2">
        <v>2000</v>
      </c>
      <c r="I10" s="2">
        <v>15397.4</v>
      </c>
      <c r="J10" s="2">
        <v>1556.7199999999998</v>
      </c>
      <c r="K10" s="2">
        <v>1378.56</v>
      </c>
      <c r="L10" s="2">
        <v>2.62</v>
      </c>
      <c r="M10" s="2">
        <v>2937.8999999999996</v>
      </c>
      <c r="N10" s="2">
        <v>12459.5</v>
      </c>
    </row>
    <row r="11" spans="1:14" x14ac:dyDescent="0.2">
      <c r="A11" s="4" t="s">
        <v>23</v>
      </c>
      <c r="B11" s="2" t="s">
        <v>24</v>
      </c>
      <c r="C11" s="2">
        <v>12248</v>
      </c>
      <c r="D11" s="2">
        <v>0</v>
      </c>
      <c r="E11" s="2">
        <v>825</v>
      </c>
      <c r="F11" s="2">
        <v>517</v>
      </c>
      <c r="G11" s="2">
        <v>0</v>
      </c>
      <c r="H11" s="2">
        <v>600</v>
      </c>
      <c r="I11" s="2">
        <v>14190</v>
      </c>
      <c r="J11" s="2">
        <v>1454.09</v>
      </c>
      <c r="K11" s="2">
        <v>1333.98</v>
      </c>
      <c r="L11" s="2">
        <v>99.93</v>
      </c>
      <c r="M11" s="2">
        <v>2887.9999999999995</v>
      </c>
      <c r="N11" s="2">
        <v>11302</v>
      </c>
    </row>
    <row r="12" spans="1:14" x14ac:dyDescent="0.2">
      <c r="A12" s="4" t="s">
        <v>502</v>
      </c>
      <c r="B12" s="2" t="s">
        <v>503</v>
      </c>
      <c r="C12" s="2">
        <v>11988</v>
      </c>
      <c r="D12" s="2">
        <v>400</v>
      </c>
      <c r="E12" s="2">
        <v>820</v>
      </c>
      <c r="F12" s="2">
        <v>510</v>
      </c>
      <c r="G12" s="2">
        <v>0</v>
      </c>
      <c r="H12" s="2">
        <v>420</v>
      </c>
      <c r="I12" s="2">
        <v>14138</v>
      </c>
      <c r="J12" s="2">
        <v>1624.6</v>
      </c>
      <c r="K12" s="2">
        <v>1378.38</v>
      </c>
      <c r="L12" s="2">
        <v>14.52</v>
      </c>
      <c r="M12" s="2">
        <v>3017.5</v>
      </c>
      <c r="N12" s="2">
        <v>11120.5</v>
      </c>
    </row>
    <row r="13" spans="1:14" x14ac:dyDescent="0.2">
      <c r="A13" s="4" t="s">
        <v>25</v>
      </c>
      <c r="B13" s="2" t="s">
        <v>26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2000</v>
      </c>
      <c r="I13" s="2">
        <v>15318</v>
      </c>
      <c r="J13" s="2">
        <v>1539.1599999999999</v>
      </c>
      <c r="K13" s="2">
        <v>1378.38</v>
      </c>
      <c r="L13" s="2">
        <v>4.46</v>
      </c>
      <c r="M13" s="2">
        <v>2922</v>
      </c>
      <c r="N13" s="2">
        <v>12396</v>
      </c>
    </row>
    <row r="14" spans="1:14" x14ac:dyDescent="0.2">
      <c r="A14" s="4" t="s">
        <v>524</v>
      </c>
      <c r="B14" s="17" t="s">
        <v>525</v>
      </c>
      <c r="C14" s="2">
        <v>39023</v>
      </c>
      <c r="D14" s="2">
        <v>0</v>
      </c>
      <c r="E14" s="2">
        <v>3616</v>
      </c>
      <c r="F14" s="2">
        <v>2598</v>
      </c>
      <c r="G14" s="2">
        <v>0</v>
      </c>
      <c r="H14" s="2">
        <v>188008.82</v>
      </c>
      <c r="I14" s="2">
        <v>233245.82</v>
      </c>
      <c r="J14" s="2">
        <v>44361.39</v>
      </c>
      <c r="K14" s="2">
        <v>2243.81</v>
      </c>
      <c r="L14" s="2">
        <v>18617.619999999995</v>
      </c>
      <c r="M14" s="2">
        <v>65222.819999999992</v>
      </c>
      <c r="N14" s="2">
        <v>168023</v>
      </c>
    </row>
    <row r="15" spans="1:14" x14ac:dyDescent="0.2">
      <c r="A15" s="4" t="s">
        <v>27</v>
      </c>
      <c r="B15" s="2" t="s">
        <v>28</v>
      </c>
      <c r="C15" s="2">
        <v>47094</v>
      </c>
      <c r="D15" s="2">
        <v>0</v>
      </c>
      <c r="E15" s="2">
        <v>1920</v>
      </c>
      <c r="F15" s="2">
        <v>1376</v>
      </c>
      <c r="G15" s="2">
        <v>0</v>
      </c>
      <c r="H15" s="2">
        <v>0</v>
      </c>
      <c r="I15" s="2">
        <v>50390</v>
      </c>
      <c r="J15" s="2">
        <v>12351.67</v>
      </c>
      <c r="K15" s="2">
        <v>5415.82</v>
      </c>
      <c r="L15" s="2">
        <v>8151.010000000002</v>
      </c>
      <c r="M15" s="2">
        <v>25918.5</v>
      </c>
      <c r="N15" s="2">
        <v>24471.5</v>
      </c>
    </row>
    <row r="16" spans="1:14" x14ac:dyDescent="0.2">
      <c r="A16" s="4" t="s">
        <v>29</v>
      </c>
      <c r="B16" s="2" t="s">
        <v>30</v>
      </c>
      <c r="C16" s="2">
        <v>12847</v>
      </c>
      <c r="D16" s="2">
        <v>0</v>
      </c>
      <c r="E16" s="2">
        <v>802</v>
      </c>
      <c r="F16" s="2">
        <v>482</v>
      </c>
      <c r="G16" s="2">
        <v>0</v>
      </c>
      <c r="H16" s="2">
        <v>850</v>
      </c>
      <c r="I16" s="2">
        <v>14981</v>
      </c>
      <c r="J16" s="2">
        <v>1727.01</v>
      </c>
      <c r="K16" s="2">
        <v>1477.42</v>
      </c>
      <c r="L16" s="2">
        <v>5.07</v>
      </c>
      <c r="M16" s="2">
        <v>3209.5000000000005</v>
      </c>
      <c r="N16" s="2">
        <v>11771.5</v>
      </c>
    </row>
    <row r="17" spans="1:16" x14ac:dyDescent="0.2">
      <c r="A17" s="4" t="s">
        <v>504</v>
      </c>
      <c r="B17" s="2" t="s">
        <v>505</v>
      </c>
      <c r="C17" s="2">
        <v>11202.9</v>
      </c>
      <c r="D17" s="2">
        <v>200</v>
      </c>
      <c r="E17" s="2">
        <v>718</v>
      </c>
      <c r="F17" s="2">
        <v>661</v>
      </c>
      <c r="G17" s="2">
        <v>0</v>
      </c>
      <c r="H17" s="2">
        <v>0</v>
      </c>
      <c r="I17" s="2">
        <v>12781.9</v>
      </c>
      <c r="J17" s="2">
        <v>1342.45</v>
      </c>
      <c r="K17" s="2">
        <v>1288.3399999999999</v>
      </c>
      <c r="L17" s="2">
        <v>0.11000000000058208</v>
      </c>
      <c r="M17" s="2">
        <v>2630.9000000000005</v>
      </c>
      <c r="N17" s="2">
        <v>10151</v>
      </c>
    </row>
    <row r="18" spans="1:16" x14ac:dyDescent="0.2">
      <c r="A18" s="4" t="s">
        <v>31</v>
      </c>
      <c r="B18" s="2" t="s">
        <v>32</v>
      </c>
      <c r="C18" s="2">
        <v>20272</v>
      </c>
      <c r="D18" s="2">
        <v>0</v>
      </c>
      <c r="E18" s="2">
        <v>1206</v>
      </c>
      <c r="F18" s="2">
        <v>975</v>
      </c>
      <c r="G18" s="2">
        <v>0</v>
      </c>
      <c r="H18" s="2">
        <v>0</v>
      </c>
      <c r="I18" s="2">
        <v>22453</v>
      </c>
      <c r="J18" s="2">
        <v>3373.74</v>
      </c>
      <c r="K18" s="2">
        <v>2331.2600000000002</v>
      </c>
      <c r="L18" s="2">
        <v>0</v>
      </c>
      <c r="M18" s="2">
        <v>5705</v>
      </c>
      <c r="N18" s="2">
        <v>16748</v>
      </c>
    </row>
    <row r="19" spans="1:16" x14ac:dyDescent="0.2">
      <c r="A19" s="4" t="s">
        <v>33</v>
      </c>
      <c r="B19" s="13" t="s">
        <v>34</v>
      </c>
      <c r="C19" s="2">
        <v>6123.9</v>
      </c>
      <c r="D19" s="2">
        <v>0</v>
      </c>
      <c r="E19" s="2">
        <v>412</v>
      </c>
      <c r="F19" s="2">
        <v>341</v>
      </c>
      <c r="G19" s="2">
        <v>0</v>
      </c>
      <c r="H19" s="2">
        <v>0</v>
      </c>
      <c r="I19" s="2">
        <v>6876.9</v>
      </c>
      <c r="J19" s="2">
        <v>757.8</v>
      </c>
      <c r="K19" s="2">
        <v>704.25</v>
      </c>
      <c r="L19" s="2">
        <v>-0.1500000000005457</v>
      </c>
      <c r="M19" s="2">
        <v>1461.8999999999994</v>
      </c>
      <c r="N19" s="2">
        <v>5415</v>
      </c>
    </row>
    <row r="20" spans="1:16" s="12" customFormat="1" x14ac:dyDescent="0.2">
      <c r="A20" s="11"/>
      <c r="C20" s="12" t="s">
        <v>39</v>
      </c>
      <c r="D20" s="12" t="s">
        <v>39</v>
      </c>
      <c r="E20" s="12" t="s">
        <v>39</v>
      </c>
      <c r="F20" s="12" t="s">
        <v>39</v>
      </c>
      <c r="G20" s="12" t="s">
        <v>39</v>
      </c>
      <c r="H20" s="12" t="s">
        <v>39</v>
      </c>
      <c r="I20" s="12" t="s">
        <v>39</v>
      </c>
      <c r="J20" s="12" t="s">
        <v>39</v>
      </c>
      <c r="K20" s="12" t="s">
        <v>39</v>
      </c>
      <c r="L20" s="12" t="s">
        <v>39</v>
      </c>
      <c r="M20" s="12" t="s">
        <v>39</v>
      </c>
      <c r="N20" s="12" t="s">
        <v>39</v>
      </c>
      <c r="O20" s="2"/>
      <c r="P20" s="2"/>
    </row>
    <row r="22" spans="1:16" x14ac:dyDescent="0.2">
      <c r="A22" s="10" t="s">
        <v>40</v>
      </c>
    </row>
    <row r="23" spans="1:16" x14ac:dyDescent="0.2">
      <c r="A23" s="4" t="s">
        <v>41</v>
      </c>
      <c r="B23" s="2" t="s">
        <v>42</v>
      </c>
      <c r="C23" s="2">
        <v>10693</v>
      </c>
      <c r="D23" s="2">
        <v>400</v>
      </c>
      <c r="E23" s="2">
        <v>707</v>
      </c>
      <c r="F23" s="2">
        <v>484</v>
      </c>
      <c r="G23" s="2">
        <v>738.5</v>
      </c>
      <c r="H23" s="2">
        <v>1782</v>
      </c>
      <c r="I23" s="2">
        <v>14804.5</v>
      </c>
      <c r="J23" s="2">
        <v>1435.55</v>
      </c>
      <c r="K23" s="2">
        <v>1229.58</v>
      </c>
      <c r="L23" s="2">
        <v>107.87</v>
      </c>
      <c r="M23" s="2">
        <v>2773</v>
      </c>
      <c r="N23" s="2">
        <v>12031.5</v>
      </c>
    </row>
    <row r="24" spans="1:16" x14ac:dyDescent="0.2">
      <c r="A24" s="4" t="s">
        <v>43</v>
      </c>
      <c r="B24" s="2" t="s">
        <v>44</v>
      </c>
      <c r="C24" s="2">
        <v>11988</v>
      </c>
      <c r="D24" s="2">
        <v>400</v>
      </c>
      <c r="E24" s="2">
        <v>820</v>
      </c>
      <c r="F24" s="2">
        <v>510</v>
      </c>
      <c r="G24" s="2">
        <v>566.79999999999995</v>
      </c>
      <c r="H24" s="2">
        <v>1997.65</v>
      </c>
      <c r="I24" s="2">
        <v>16282.449999999999</v>
      </c>
      <c r="J24" s="2">
        <v>1745.6599999999999</v>
      </c>
      <c r="K24" s="2">
        <v>1378.38</v>
      </c>
      <c r="L24" s="2">
        <v>121.91</v>
      </c>
      <c r="M24" s="2">
        <v>3245.95</v>
      </c>
      <c r="N24" s="2">
        <v>13036.5</v>
      </c>
    </row>
    <row r="25" spans="1:16" x14ac:dyDescent="0.2">
      <c r="A25" s="4" t="s">
        <v>45</v>
      </c>
      <c r="B25" s="2" t="s">
        <v>46</v>
      </c>
      <c r="C25" s="2">
        <v>9981</v>
      </c>
      <c r="D25" s="2">
        <v>400</v>
      </c>
      <c r="E25" s="2">
        <v>601</v>
      </c>
      <c r="F25" s="2">
        <v>361</v>
      </c>
      <c r="G25" s="2">
        <v>425.1</v>
      </c>
      <c r="H25" s="2">
        <v>1585.9</v>
      </c>
      <c r="I25" s="2">
        <v>13354</v>
      </c>
      <c r="J25" s="2">
        <v>1084.99</v>
      </c>
      <c r="K25" s="2">
        <v>1094.28</v>
      </c>
      <c r="L25" s="2">
        <v>4427.2299999999996</v>
      </c>
      <c r="M25" s="2">
        <v>6606.5</v>
      </c>
      <c r="N25" s="2">
        <v>6747.5</v>
      </c>
    </row>
    <row r="26" spans="1:16" x14ac:dyDescent="0.2">
      <c r="A26" s="4" t="s">
        <v>47</v>
      </c>
      <c r="B26" s="2" t="s">
        <v>48</v>
      </c>
      <c r="C26" s="2">
        <v>10693</v>
      </c>
      <c r="D26" s="2">
        <v>0</v>
      </c>
      <c r="E26" s="2">
        <v>707.1</v>
      </c>
      <c r="F26" s="2">
        <v>484.2</v>
      </c>
      <c r="G26" s="2">
        <v>0</v>
      </c>
      <c r="H26" s="2">
        <v>1782</v>
      </c>
      <c r="I26" s="2">
        <v>13666.300000000001</v>
      </c>
      <c r="J26" s="2">
        <v>1231.5899999999999</v>
      </c>
      <c r="K26" s="2">
        <v>1229.58</v>
      </c>
      <c r="L26" s="2">
        <v>1635.63</v>
      </c>
      <c r="M26" s="2">
        <v>4096.8</v>
      </c>
      <c r="N26" s="2">
        <v>9569.5</v>
      </c>
    </row>
    <row r="27" spans="1:16" s="12" customFormat="1" x14ac:dyDescent="0.2">
      <c r="A27" s="11"/>
      <c r="C27" s="12" t="s">
        <v>39</v>
      </c>
      <c r="D27" s="12" t="s">
        <v>39</v>
      </c>
      <c r="E27" s="12" t="s">
        <v>39</v>
      </c>
      <c r="F27" s="12" t="s">
        <v>39</v>
      </c>
      <c r="G27" s="12" t="s">
        <v>39</v>
      </c>
      <c r="H27" s="12" t="s">
        <v>39</v>
      </c>
      <c r="I27" s="12" t="s">
        <v>39</v>
      </c>
      <c r="J27" s="12" t="s">
        <v>39</v>
      </c>
      <c r="K27" s="12" t="s">
        <v>39</v>
      </c>
      <c r="L27" s="12" t="s">
        <v>39</v>
      </c>
      <c r="M27" s="12" t="s">
        <v>39</v>
      </c>
      <c r="N27" s="12" t="s">
        <v>39</v>
      </c>
      <c r="O27" s="2"/>
      <c r="P27" s="2"/>
    </row>
    <row r="29" spans="1:16" x14ac:dyDescent="0.2">
      <c r="A29" s="10" t="s">
        <v>49</v>
      </c>
    </row>
    <row r="30" spans="1:16" x14ac:dyDescent="0.2">
      <c r="A30" s="4" t="s">
        <v>50</v>
      </c>
      <c r="B30" s="2" t="s">
        <v>51</v>
      </c>
      <c r="C30" s="2">
        <v>8448</v>
      </c>
      <c r="D30" s="2">
        <v>0</v>
      </c>
      <c r="E30" s="2">
        <v>603</v>
      </c>
      <c r="F30" s="2">
        <v>378</v>
      </c>
      <c r="G30" s="2">
        <v>850.2</v>
      </c>
      <c r="H30" s="2">
        <v>1524</v>
      </c>
      <c r="I30" s="2">
        <v>11803.2</v>
      </c>
      <c r="J30" s="2">
        <v>912.18</v>
      </c>
      <c r="K30" s="2">
        <v>989.74</v>
      </c>
      <c r="L30" s="2">
        <v>2.78</v>
      </c>
      <c r="M30" s="2">
        <v>1904.7</v>
      </c>
      <c r="N30" s="2">
        <v>9898.5</v>
      </c>
    </row>
    <row r="31" spans="1:16" x14ac:dyDescent="0.2">
      <c r="A31" s="4" t="s">
        <v>52</v>
      </c>
      <c r="B31" s="2" t="s">
        <v>53</v>
      </c>
      <c r="C31" s="2">
        <v>12865</v>
      </c>
      <c r="D31" s="2">
        <v>0</v>
      </c>
      <c r="E31" s="2">
        <v>774.5</v>
      </c>
      <c r="F31" s="2">
        <v>372.53</v>
      </c>
      <c r="G31" s="2">
        <v>708.5</v>
      </c>
      <c r="H31" s="2">
        <v>2044.35</v>
      </c>
      <c r="I31" s="2">
        <v>16764.88</v>
      </c>
      <c r="J31" s="2">
        <v>1719.63</v>
      </c>
      <c r="K31" s="2">
        <v>1410.6</v>
      </c>
      <c r="L31" s="2">
        <v>598.65</v>
      </c>
      <c r="M31" s="2">
        <v>3728.88</v>
      </c>
      <c r="N31" s="2">
        <v>13036</v>
      </c>
    </row>
    <row r="32" spans="1:16" x14ac:dyDescent="0.2">
      <c r="A32" s="4" t="s">
        <v>54</v>
      </c>
      <c r="B32" s="2" t="s">
        <v>55</v>
      </c>
      <c r="C32" s="2">
        <v>11645</v>
      </c>
      <c r="D32" s="2">
        <v>0</v>
      </c>
      <c r="E32" s="2">
        <v>801</v>
      </c>
      <c r="F32" s="2">
        <v>539</v>
      </c>
      <c r="G32" s="2">
        <v>850.2</v>
      </c>
      <c r="H32" s="2">
        <v>0</v>
      </c>
      <c r="I32" s="2">
        <v>13835.2</v>
      </c>
      <c r="J32" s="2">
        <v>1636.6100000000001</v>
      </c>
      <c r="K32" s="2">
        <v>1339.12</v>
      </c>
      <c r="L32" s="2">
        <v>3889.4700000000012</v>
      </c>
      <c r="M32" s="2">
        <v>6865.2000000000007</v>
      </c>
      <c r="N32" s="2">
        <v>6970</v>
      </c>
    </row>
    <row r="33" spans="1:14" x14ac:dyDescent="0.2">
      <c r="A33" s="4" t="s">
        <v>56</v>
      </c>
      <c r="B33" s="2" t="s">
        <v>57</v>
      </c>
      <c r="C33" s="2">
        <v>12847</v>
      </c>
      <c r="D33" s="2">
        <v>400</v>
      </c>
      <c r="E33" s="2">
        <v>815</v>
      </c>
      <c r="F33" s="2">
        <v>496</v>
      </c>
      <c r="G33" s="2">
        <v>850.2</v>
      </c>
      <c r="H33" s="2">
        <v>0</v>
      </c>
      <c r="I33" s="2">
        <v>15408.2</v>
      </c>
      <c r="J33" s="2">
        <v>2259.0700000000002</v>
      </c>
      <c r="K33" s="2">
        <v>1477.4</v>
      </c>
      <c r="L33" s="2">
        <v>95.229999999999563</v>
      </c>
      <c r="M33" s="2">
        <v>3831.7</v>
      </c>
      <c r="N33" s="2">
        <v>11576.5</v>
      </c>
    </row>
    <row r="34" spans="1:14" x14ac:dyDescent="0.2">
      <c r="A34" s="4" t="s">
        <v>58</v>
      </c>
      <c r="B34" s="2" t="s">
        <v>59</v>
      </c>
      <c r="C34" s="2">
        <v>11645</v>
      </c>
      <c r="D34" s="2">
        <v>200</v>
      </c>
      <c r="E34" s="2">
        <v>801</v>
      </c>
      <c r="F34" s="2">
        <v>539</v>
      </c>
      <c r="G34" s="2">
        <v>708.5</v>
      </c>
      <c r="H34" s="2">
        <v>0</v>
      </c>
      <c r="I34" s="2">
        <v>13893.5</v>
      </c>
      <c r="J34" s="2">
        <v>1647.29</v>
      </c>
      <c r="K34" s="2">
        <v>1339.12</v>
      </c>
      <c r="L34" s="2">
        <v>199.59000000000015</v>
      </c>
      <c r="M34" s="2">
        <v>3186</v>
      </c>
      <c r="N34" s="2">
        <v>10707.5</v>
      </c>
    </row>
    <row r="35" spans="1:14" x14ac:dyDescent="0.2">
      <c r="A35" s="4" t="s">
        <v>60</v>
      </c>
      <c r="B35" s="2" t="s">
        <v>61</v>
      </c>
      <c r="C35" s="2">
        <v>12847</v>
      </c>
      <c r="D35" s="2">
        <v>200</v>
      </c>
      <c r="E35" s="2">
        <v>815</v>
      </c>
      <c r="F35" s="2">
        <v>496</v>
      </c>
      <c r="G35" s="2">
        <v>708.5</v>
      </c>
      <c r="H35" s="2">
        <v>0</v>
      </c>
      <c r="I35" s="2">
        <v>15066.5</v>
      </c>
      <c r="J35" s="2">
        <v>2254.69</v>
      </c>
      <c r="K35" s="2">
        <v>1477.4</v>
      </c>
      <c r="L35" s="2">
        <v>646.40999999999985</v>
      </c>
      <c r="M35" s="2">
        <v>4378.5</v>
      </c>
      <c r="N35" s="2">
        <v>10688</v>
      </c>
    </row>
    <row r="36" spans="1:14" x14ac:dyDescent="0.2">
      <c r="A36" s="4" t="s">
        <v>62</v>
      </c>
      <c r="B36" s="2" t="s">
        <v>63</v>
      </c>
      <c r="C36" s="2">
        <v>12847</v>
      </c>
      <c r="D36" s="2">
        <v>200</v>
      </c>
      <c r="E36" s="2">
        <v>815</v>
      </c>
      <c r="F36" s="2">
        <v>496</v>
      </c>
      <c r="G36" s="2">
        <v>708.5</v>
      </c>
      <c r="H36" s="2">
        <v>0</v>
      </c>
      <c r="I36" s="2">
        <v>15066.5</v>
      </c>
      <c r="J36" s="2">
        <v>2254.6800000000003</v>
      </c>
      <c r="K36" s="2">
        <v>1477.4</v>
      </c>
      <c r="L36" s="2">
        <v>2484.42</v>
      </c>
      <c r="M36" s="2">
        <v>6216.5</v>
      </c>
      <c r="N36" s="2">
        <v>8850</v>
      </c>
    </row>
    <row r="37" spans="1:14" x14ac:dyDescent="0.2">
      <c r="A37" s="4" t="s">
        <v>64</v>
      </c>
      <c r="B37" s="2" t="s">
        <v>65</v>
      </c>
      <c r="C37" s="2">
        <v>11645</v>
      </c>
      <c r="D37" s="2">
        <v>200</v>
      </c>
      <c r="E37" s="2">
        <v>801</v>
      </c>
      <c r="F37" s="2">
        <v>539</v>
      </c>
      <c r="G37" s="2">
        <v>425.1</v>
      </c>
      <c r="H37" s="2">
        <v>0</v>
      </c>
      <c r="I37" s="2">
        <v>13610.1</v>
      </c>
      <c r="J37" s="2">
        <v>1591.6799999999998</v>
      </c>
      <c r="K37" s="2">
        <v>1339.12</v>
      </c>
      <c r="L37" s="2">
        <v>7264.3000000000011</v>
      </c>
      <c r="M37" s="2">
        <v>10195.1</v>
      </c>
      <c r="N37" s="2">
        <v>3415</v>
      </c>
    </row>
    <row r="38" spans="1:14" x14ac:dyDescent="0.2">
      <c r="A38" s="4" t="s">
        <v>66</v>
      </c>
      <c r="B38" s="2" t="s">
        <v>67</v>
      </c>
      <c r="C38" s="2">
        <v>13308</v>
      </c>
      <c r="D38" s="2">
        <v>0</v>
      </c>
      <c r="E38" s="2">
        <v>915</v>
      </c>
      <c r="F38" s="2">
        <v>616</v>
      </c>
      <c r="G38" s="2">
        <v>425.1</v>
      </c>
      <c r="H38" s="2">
        <v>0</v>
      </c>
      <c r="I38" s="2">
        <v>15264.1</v>
      </c>
      <c r="J38" s="2">
        <v>1994.7</v>
      </c>
      <c r="K38" s="2">
        <v>1530.38</v>
      </c>
      <c r="L38" s="2">
        <v>5218.5200000000004</v>
      </c>
      <c r="M38" s="2">
        <v>8743.6</v>
      </c>
      <c r="N38" s="2">
        <v>6520.5</v>
      </c>
    </row>
    <row r="39" spans="1:14" x14ac:dyDescent="0.2">
      <c r="A39" s="4" t="s">
        <v>68</v>
      </c>
      <c r="B39" s="2" t="s">
        <v>69</v>
      </c>
      <c r="C39" s="2">
        <v>13308</v>
      </c>
      <c r="D39" s="2">
        <v>400</v>
      </c>
      <c r="E39" s="2">
        <v>915</v>
      </c>
      <c r="F39" s="2">
        <v>616</v>
      </c>
      <c r="G39" s="2">
        <v>283.39999999999998</v>
      </c>
      <c r="H39" s="2">
        <v>0</v>
      </c>
      <c r="I39" s="2">
        <v>15522.4</v>
      </c>
      <c r="J39" s="2">
        <v>2049.88</v>
      </c>
      <c r="K39" s="2">
        <v>1530.38</v>
      </c>
      <c r="L39" s="2">
        <v>4027.6399999999994</v>
      </c>
      <c r="M39" s="2">
        <v>7607.9</v>
      </c>
      <c r="N39" s="2">
        <v>7914.5</v>
      </c>
    </row>
    <row r="40" spans="1:14" x14ac:dyDescent="0.2">
      <c r="A40" s="4" t="s">
        <v>70</v>
      </c>
      <c r="B40" s="2" t="s">
        <v>71</v>
      </c>
      <c r="C40" s="2">
        <v>11645</v>
      </c>
      <c r="D40" s="2">
        <v>400</v>
      </c>
      <c r="E40" s="2">
        <v>864</v>
      </c>
      <c r="F40" s="2">
        <v>582</v>
      </c>
      <c r="G40" s="2">
        <v>283.39999999999998</v>
      </c>
      <c r="H40" s="2">
        <v>0</v>
      </c>
      <c r="I40" s="2">
        <v>13774.4</v>
      </c>
      <c r="J40" s="2">
        <v>1626.7800000000002</v>
      </c>
      <c r="K40" s="2">
        <v>1339.12</v>
      </c>
      <c r="L40" s="2">
        <v>3391.5</v>
      </c>
      <c r="M40" s="2">
        <v>6357.4</v>
      </c>
      <c r="N40" s="2">
        <v>7417</v>
      </c>
    </row>
    <row r="41" spans="1:14" x14ac:dyDescent="0.2">
      <c r="A41" s="4" t="s">
        <v>72</v>
      </c>
      <c r="B41" s="2" t="s">
        <v>73</v>
      </c>
      <c r="C41" s="2">
        <v>11645</v>
      </c>
      <c r="D41" s="2">
        <v>200</v>
      </c>
      <c r="E41" s="2">
        <v>801</v>
      </c>
      <c r="F41" s="2">
        <v>539</v>
      </c>
      <c r="G41" s="2">
        <v>283.39999999999998</v>
      </c>
      <c r="H41" s="2">
        <v>0</v>
      </c>
      <c r="I41" s="2">
        <v>13468.4</v>
      </c>
      <c r="J41" s="2">
        <v>1561.42</v>
      </c>
      <c r="K41" s="2">
        <v>1339.12</v>
      </c>
      <c r="L41" s="2">
        <v>3416.3600000000006</v>
      </c>
      <c r="M41" s="2">
        <v>6316.9000000000005</v>
      </c>
      <c r="N41" s="2">
        <v>7151.5</v>
      </c>
    </row>
    <row r="42" spans="1:14" x14ac:dyDescent="0.2">
      <c r="A42" s="4" t="s">
        <v>74</v>
      </c>
      <c r="B42" s="2" t="s">
        <v>75</v>
      </c>
      <c r="C42" s="2">
        <v>11645</v>
      </c>
      <c r="D42" s="2">
        <v>200</v>
      </c>
      <c r="E42" s="2">
        <v>801</v>
      </c>
      <c r="F42" s="2">
        <v>539</v>
      </c>
      <c r="G42" s="2">
        <v>283.39999999999998</v>
      </c>
      <c r="H42" s="2">
        <v>0</v>
      </c>
      <c r="I42" s="2">
        <v>13468.4</v>
      </c>
      <c r="J42" s="2">
        <v>1561.42</v>
      </c>
      <c r="K42" s="2">
        <v>1339.12</v>
      </c>
      <c r="L42" s="2">
        <v>2176.3600000000006</v>
      </c>
      <c r="M42" s="2">
        <v>5076.9000000000005</v>
      </c>
      <c r="N42" s="2">
        <v>8391.5</v>
      </c>
    </row>
    <row r="43" spans="1:14" x14ac:dyDescent="0.2">
      <c r="A43" s="4" t="s">
        <v>76</v>
      </c>
      <c r="B43" s="2" t="s">
        <v>77</v>
      </c>
      <c r="C43" s="2">
        <v>11645</v>
      </c>
      <c r="D43" s="2">
        <v>200</v>
      </c>
      <c r="E43" s="2">
        <v>801</v>
      </c>
      <c r="F43" s="2">
        <v>539</v>
      </c>
      <c r="G43" s="2">
        <v>283.39999999999998</v>
      </c>
      <c r="H43" s="2">
        <v>0</v>
      </c>
      <c r="I43" s="2">
        <v>13468.4</v>
      </c>
      <c r="J43" s="2">
        <v>1714.4299999999998</v>
      </c>
      <c r="K43" s="2">
        <v>1339.12</v>
      </c>
      <c r="L43" s="2">
        <v>3333.8500000000004</v>
      </c>
      <c r="M43" s="2">
        <v>6387.4</v>
      </c>
      <c r="N43" s="2">
        <v>7081</v>
      </c>
    </row>
    <row r="44" spans="1:14" x14ac:dyDescent="0.2">
      <c r="A44" s="4" t="s">
        <v>78</v>
      </c>
      <c r="B44" s="2" t="s">
        <v>79</v>
      </c>
      <c r="C44" s="2">
        <v>8448</v>
      </c>
      <c r="D44" s="2">
        <v>0</v>
      </c>
      <c r="E44" s="2">
        <v>564</v>
      </c>
      <c r="F44" s="2">
        <v>0</v>
      </c>
      <c r="G44" s="2">
        <v>283.39999999999998</v>
      </c>
      <c r="H44" s="2">
        <v>1306.3499999999999</v>
      </c>
      <c r="I44" s="2">
        <v>10601.75</v>
      </c>
      <c r="J44" s="2">
        <v>674.62</v>
      </c>
      <c r="K44" s="2">
        <v>901.38</v>
      </c>
      <c r="L44" s="2">
        <v>609.75</v>
      </c>
      <c r="M44" s="2">
        <v>2185.75</v>
      </c>
      <c r="N44" s="2">
        <v>8416</v>
      </c>
    </row>
    <row r="45" spans="1:14" x14ac:dyDescent="0.2">
      <c r="A45" s="4" t="s">
        <v>80</v>
      </c>
      <c r="B45" s="2" t="s">
        <v>81</v>
      </c>
      <c r="C45" s="2">
        <v>11645</v>
      </c>
      <c r="D45" s="2">
        <v>200</v>
      </c>
      <c r="E45" s="2">
        <v>801</v>
      </c>
      <c r="F45" s="2">
        <v>539</v>
      </c>
      <c r="G45" s="2">
        <v>283.39999999999998</v>
      </c>
      <c r="H45" s="2">
        <v>0</v>
      </c>
      <c r="I45" s="2">
        <v>13468.4</v>
      </c>
      <c r="J45" s="2">
        <v>1561.42</v>
      </c>
      <c r="K45" s="2">
        <v>1339.12</v>
      </c>
      <c r="L45" s="2">
        <v>1680.3600000000006</v>
      </c>
      <c r="M45" s="2">
        <v>4580.9000000000005</v>
      </c>
      <c r="N45" s="2">
        <v>8887.5</v>
      </c>
    </row>
    <row r="46" spans="1:14" x14ac:dyDescent="0.2">
      <c r="A46" s="4" t="s">
        <v>82</v>
      </c>
      <c r="B46" s="2" t="s">
        <v>83</v>
      </c>
      <c r="C46" s="2">
        <v>11645</v>
      </c>
      <c r="D46" s="2">
        <v>200</v>
      </c>
      <c r="E46" s="2">
        <v>801</v>
      </c>
      <c r="F46" s="2">
        <v>539</v>
      </c>
      <c r="G46" s="2">
        <v>0</v>
      </c>
      <c r="H46" s="2">
        <v>0</v>
      </c>
      <c r="I46" s="2">
        <v>13185</v>
      </c>
      <c r="J46" s="2">
        <v>2163.2000000000003</v>
      </c>
      <c r="K46" s="2">
        <v>1339.12</v>
      </c>
      <c r="L46" s="2">
        <v>473.18000000000029</v>
      </c>
      <c r="M46" s="2">
        <v>3975.5000000000005</v>
      </c>
      <c r="N46" s="2">
        <v>9209.5</v>
      </c>
    </row>
    <row r="47" spans="1:14" x14ac:dyDescent="0.2">
      <c r="A47" s="4" t="s">
        <v>84</v>
      </c>
      <c r="B47" s="2" t="s">
        <v>85</v>
      </c>
      <c r="C47" s="2">
        <v>11645</v>
      </c>
      <c r="D47" s="2">
        <v>0</v>
      </c>
      <c r="E47" s="2">
        <v>801</v>
      </c>
      <c r="F47" s="2">
        <v>539</v>
      </c>
      <c r="G47" s="2">
        <v>0</v>
      </c>
      <c r="H47" s="2">
        <v>0</v>
      </c>
      <c r="I47" s="2">
        <v>12985</v>
      </c>
      <c r="J47" s="2">
        <v>1461.8000000000002</v>
      </c>
      <c r="K47" s="2">
        <v>1339.12</v>
      </c>
      <c r="L47" s="2">
        <v>1942.58</v>
      </c>
      <c r="M47" s="2">
        <v>4743.5</v>
      </c>
      <c r="N47" s="2">
        <v>8241.5</v>
      </c>
    </row>
    <row r="48" spans="1:14" x14ac:dyDescent="0.2">
      <c r="A48" s="4" t="s">
        <v>86</v>
      </c>
      <c r="B48" s="2" t="s">
        <v>87</v>
      </c>
      <c r="C48" s="2">
        <v>13806</v>
      </c>
      <c r="D48" s="2">
        <v>0</v>
      </c>
      <c r="E48" s="2">
        <v>926</v>
      </c>
      <c r="F48" s="2">
        <v>630</v>
      </c>
      <c r="G48" s="2">
        <v>0</v>
      </c>
      <c r="H48" s="2">
        <v>0</v>
      </c>
      <c r="I48" s="2">
        <v>15362</v>
      </c>
      <c r="J48" s="2">
        <v>1903.6599999999999</v>
      </c>
      <c r="K48" s="2">
        <v>1587.66</v>
      </c>
      <c r="L48" s="2">
        <v>1581.1800000000003</v>
      </c>
      <c r="M48" s="2">
        <v>5072.5</v>
      </c>
      <c r="N48" s="2">
        <v>10289.5</v>
      </c>
    </row>
    <row r="49" spans="1:16" x14ac:dyDescent="0.2">
      <c r="A49" s="4" t="s">
        <v>88</v>
      </c>
      <c r="B49" s="2" t="s">
        <v>89</v>
      </c>
      <c r="C49" s="2">
        <v>11645</v>
      </c>
      <c r="D49" s="2">
        <v>200</v>
      </c>
      <c r="E49" s="2">
        <v>801</v>
      </c>
      <c r="F49" s="2">
        <v>539</v>
      </c>
      <c r="G49" s="2">
        <v>0</v>
      </c>
      <c r="H49" s="2">
        <v>1940.75</v>
      </c>
      <c r="I49" s="2">
        <v>15125.75</v>
      </c>
      <c r="J49" s="2">
        <v>1504.6799999999998</v>
      </c>
      <c r="K49" s="2">
        <v>1339.12</v>
      </c>
      <c r="L49" s="2">
        <v>1606.45</v>
      </c>
      <c r="M49" s="2">
        <v>4450.25</v>
      </c>
      <c r="N49" s="2">
        <v>10675.5</v>
      </c>
    </row>
    <row r="50" spans="1:16" x14ac:dyDescent="0.2">
      <c r="A50" s="4" t="s">
        <v>90</v>
      </c>
      <c r="B50" s="2" t="s">
        <v>91</v>
      </c>
      <c r="C50" s="2">
        <v>11988</v>
      </c>
      <c r="D50" s="2">
        <v>0</v>
      </c>
      <c r="E50" s="2">
        <v>820</v>
      </c>
      <c r="F50" s="2">
        <v>510</v>
      </c>
      <c r="G50" s="2">
        <v>0</v>
      </c>
      <c r="H50" s="2">
        <v>1997.9</v>
      </c>
      <c r="I50" s="2">
        <v>15315.9</v>
      </c>
      <c r="J50" s="2">
        <v>1539.5300000000002</v>
      </c>
      <c r="K50" s="2">
        <v>1378.56</v>
      </c>
      <c r="L50" s="2">
        <v>0.31</v>
      </c>
      <c r="M50" s="2">
        <v>2918.4</v>
      </c>
      <c r="N50" s="2">
        <v>12397.5</v>
      </c>
    </row>
    <row r="51" spans="1:16" x14ac:dyDescent="0.2">
      <c r="A51" s="4" t="s">
        <v>92</v>
      </c>
      <c r="B51" s="2" t="s">
        <v>93</v>
      </c>
      <c r="C51" s="2">
        <v>13308</v>
      </c>
      <c r="D51" s="2">
        <v>200</v>
      </c>
      <c r="E51" s="2">
        <v>915</v>
      </c>
      <c r="F51" s="2">
        <v>616</v>
      </c>
      <c r="G51" s="2">
        <v>0</v>
      </c>
      <c r="H51" s="2">
        <v>0</v>
      </c>
      <c r="I51" s="2">
        <v>15039</v>
      </c>
      <c r="J51" s="2">
        <v>1946.62</v>
      </c>
      <c r="K51" s="2">
        <v>1530.38</v>
      </c>
      <c r="L51" s="2">
        <v>128.5</v>
      </c>
      <c r="M51" s="2">
        <v>3605.5</v>
      </c>
      <c r="N51" s="2">
        <v>11433.5</v>
      </c>
    </row>
    <row r="52" spans="1:16" x14ac:dyDescent="0.2">
      <c r="A52" s="4" t="s">
        <v>94</v>
      </c>
      <c r="B52" s="2" t="s">
        <v>95</v>
      </c>
      <c r="C52" s="2">
        <v>15983</v>
      </c>
      <c r="D52" s="2">
        <v>400</v>
      </c>
      <c r="E52" s="2">
        <v>1093</v>
      </c>
      <c r="F52" s="2">
        <v>679</v>
      </c>
      <c r="G52" s="2">
        <v>0</v>
      </c>
      <c r="H52" s="2">
        <v>2663.8</v>
      </c>
      <c r="I52" s="2">
        <v>20818.8</v>
      </c>
      <c r="J52" s="2">
        <v>2737.5099999999998</v>
      </c>
      <c r="K52" s="2">
        <v>1838.02</v>
      </c>
      <c r="L52" s="2">
        <v>0.27</v>
      </c>
      <c r="M52" s="2">
        <v>4575.8</v>
      </c>
      <c r="N52" s="2">
        <v>16243</v>
      </c>
    </row>
    <row r="53" spans="1:16" x14ac:dyDescent="0.2">
      <c r="A53" s="4" t="s">
        <v>96</v>
      </c>
      <c r="B53" s="2" t="s">
        <v>97</v>
      </c>
      <c r="C53" s="2">
        <v>15983</v>
      </c>
      <c r="D53" s="2">
        <v>400</v>
      </c>
      <c r="E53" s="2">
        <v>1093</v>
      </c>
      <c r="F53" s="2">
        <v>679</v>
      </c>
      <c r="G53" s="2">
        <v>0</v>
      </c>
      <c r="H53" s="2">
        <v>2663.8</v>
      </c>
      <c r="I53" s="2">
        <v>20818.8</v>
      </c>
      <c r="J53" s="2">
        <v>2737.5099999999998</v>
      </c>
      <c r="K53" s="2">
        <v>1838.02</v>
      </c>
      <c r="L53" s="2">
        <v>0.27</v>
      </c>
      <c r="M53" s="2">
        <v>4575.8</v>
      </c>
      <c r="N53" s="2">
        <v>16243</v>
      </c>
    </row>
    <row r="54" spans="1:16" s="12" customFormat="1" x14ac:dyDescent="0.2">
      <c r="A54" s="11"/>
      <c r="C54" s="12" t="s">
        <v>39</v>
      </c>
      <c r="D54" s="12" t="s">
        <v>39</v>
      </c>
      <c r="E54" s="12" t="s">
        <v>39</v>
      </c>
      <c r="F54" s="12" t="s">
        <v>39</v>
      </c>
      <c r="G54" s="12" t="s">
        <v>39</v>
      </c>
      <c r="H54" s="12" t="s">
        <v>39</v>
      </c>
      <c r="I54" s="12" t="s">
        <v>39</v>
      </c>
      <c r="J54" s="12" t="s">
        <v>39</v>
      </c>
      <c r="K54" s="12" t="s">
        <v>39</v>
      </c>
      <c r="L54" s="12" t="s">
        <v>39</v>
      </c>
      <c r="M54" s="12" t="s">
        <v>39</v>
      </c>
      <c r="N54" s="12" t="s">
        <v>39</v>
      </c>
      <c r="O54" s="2"/>
      <c r="P54" s="2"/>
    </row>
    <row r="56" spans="1:16" x14ac:dyDescent="0.2">
      <c r="A56" s="10" t="s">
        <v>100</v>
      </c>
    </row>
    <row r="57" spans="1:16" x14ac:dyDescent="0.2">
      <c r="A57" s="4" t="s">
        <v>101</v>
      </c>
      <c r="B57" s="2" t="s">
        <v>102</v>
      </c>
      <c r="C57" s="2">
        <v>29714</v>
      </c>
      <c r="D57" s="2">
        <v>0</v>
      </c>
      <c r="E57" s="2">
        <v>846</v>
      </c>
      <c r="F57" s="2">
        <v>528</v>
      </c>
      <c r="G57" s="2">
        <v>850.2</v>
      </c>
      <c r="H57" s="2">
        <f>2112.05+8198.89</f>
        <v>10310.939999999999</v>
      </c>
      <c r="I57" s="2">
        <v>42249.14</v>
      </c>
      <c r="J57" s="2">
        <v>7561.11</v>
      </c>
      <c r="K57" s="2">
        <v>2437.19</v>
      </c>
      <c r="L57" s="2">
        <v>0.34</v>
      </c>
      <c r="M57" s="2">
        <v>9998.64</v>
      </c>
      <c r="N57" s="2">
        <v>32250.5</v>
      </c>
    </row>
    <row r="58" spans="1:16" x14ac:dyDescent="0.2">
      <c r="A58" s="4" t="s">
        <v>103</v>
      </c>
      <c r="B58" s="2" t="s">
        <v>104</v>
      </c>
      <c r="C58" s="2">
        <v>13806</v>
      </c>
      <c r="D58" s="2">
        <v>0</v>
      </c>
      <c r="E58" s="2">
        <v>1130</v>
      </c>
      <c r="F58" s="2">
        <v>770</v>
      </c>
      <c r="G58" s="2">
        <v>0</v>
      </c>
      <c r="H58" s="2">
        <v>2301</v>
      </c>
      <c r="I58" s="2">
        <v>18007</v>
      </c>
      <c r="J58" s="2">
        <v>2136.9499999999998</v>
      </c>
      <c r="K58" s="2">
        <v>1587.7</v>
      </c>
      <c r="L58" s="2">
        <v>-0.15</v>
      </c>
      <c r="M58" s="2">
        <v>3724.4999999999995</v>
      </c>
      <c r="N58" s="2">
        <v>14282.5</v>
      </c>
    </row>
    <row r="59" spans="1:16" x14ac:dyDescent="0.2">
      <c r="A59" s="4" t="s">
        <v>105</v>
      </c>
      <c r="B59" s="2" t="s">
        <v>106</v>
      </c>
      <c r="C59" s="2">
        <v>11988</v>
      </c>
      <c r="D59" s="2">
        <v>0</v>
      </c>
      <c r="E59" s="2">
        <v>820</v>
      </c>
      <c r="F59" s="2">
        <v>510</v>
      </c>
      <c r="G59" s="2">
        <v>0</v>
      </c>
      <c r="H59" s="2">
        <v>1997.9</v>
      </c>
      <c r="I59" s="2">
        <v>15315.9</v>
      </c>
      <c r="J59" s="2">
        <v>1531.6999999999998</v>
      </c>
      <c r="K59" s="2">
        <v>1378.56</v>
      </c>
      <c r="L59" s="2">
        <v>37.14</v>
      </c>
      <c r="M59" s="2">
        <v>2947.3999999999996</v>
      </c>
      <c r="N59" s="2">
        <v>12368.5</v>
      </c>
    </row>
    <row r="60" spans="1:16" x14ac:dyDescent="0.2">
      <c r="A60" s="4" t="s">
        <v>107</v>
      </c>
      <c r="B60" s="2" t="s">
        <v>108</v>
      </c>
      <c r="C60" s="2">
        <v>16896</v>
      </c>
      <c r="D60" s="2">
        <v>200</v>
      </c>
      <c r="E60" s="2">
        <v>1128</v>
      </c>
      <c r="F60" s="2">
        <v>703</v>
      </c>
      <c r="G60" s="2">
        <v>0</v>
      </c>
      <c r="H60" s="2">
        <v>2816.05</v>
      </c>
      <c r="I60" s="2">
        <v>21743.05</v>
      </c>
      <c r="J60" s="2">
        <v>2935.0299999999997</v>
      </c>
      <c r="K60" s="2">
        <v>1943.08</v>
      </c>
      <c r="L60" s="2">
        <v>1516.44</v>
      </c>
      <c r="M60" s="2">
        <v>6394.5499999999993</v>
      </c>
      <c r="N60" s="2">
        <v>15348.5</v>
      </c>
    </row>
    <row r="61" spans="1:16" x14ac:dyDescent="0.2">
      <c r="A61" s="4" t="s">
        <v>109</v>
      </c>
      <c r="B61" s="2" t="s">
        <v>110</v>
      </c>
      <c r="C61" s="2">
        <v>14937</v>
      </c>
      <c r="D61" s="2">
        <v>0</v>
      </c>
      <c r="E61" s="2">
        <v>957</v>
      </c>
      <c r="F61" s="2">
        <v>587.35</v>
      </c>
      <c r="G61" s="2">
        <v>0</v>
      </c>
      <c r="H61" s="2">
        <v>0</v>
      </c>
      <c r="I61" s="2">
        <v>16481.349999999999</v>
      </c>
      <c r="J61" s="2">
        <v>2335.88</v>
      </c>
      <c r="K61" s="2">
        <v>1717.72</v>
      </c>
      <c r="L61" s="2">
        <v>2644.2499999999982</v>
      </c>
      <c r="M61" s="2">
        <v>6697.8499999999985</v>
      </c>
      <c r="N61" s="2">
        <v>9783.5</v>
      </c>
    </row>
    <row r="62" spans="1:16" x14ac:dyDescent="0.2">
      <c r="A62" s="4" t="s">
        <v>111</v>
      </c>
      <c r="B62" s="2" t="s">
        <v>112</v>
      </c>
      <c r="C62" s="2">
        <v>14937</v>
      </c>
      <c r="D62" s="2">
        <v>0</v>
      </c>
      <c r="E62" s="2">
        <v>957</v>
      </c>
      <c r="F62" s="2">
        <v>881</v>
      </c>
      <c r="G62" s="2">
        <v>0</v>
      </c>
      <c r="H62" s="2">
        <v>0</v>
      </c>
      <c r="I62" s="2">
        <v>16775</v>
      </c>
      <c r="J62" s="2">
        <v>2405.48</v>
      </c>
      <c r="K62" s="2">
        <v>1717.72</v>
      </c>
      <c r="L62" s="2">
        <v>3947.2999999999993</v>
      </c>
      <c r="M62" s="2">
        <v>8070.4999999999991</v>
      </c>
      <c r="N62" s="2">
        <v>8704.5</v>
      </c>
    </row>
    <row r="63" spans="1:16" x14ac:dyDescent="0.2">
      <c r="A63" s="4" t="s">
        <v>496</v>
      </c>
      <c r="B63" s="2" t="s">
        <v>497</v>
      </c>
      <c r="C63" s="2">
        <v>11442</v>
      </c>
      <c r="D63" s="2">
        <v>200</v>
      </c>
      <c r="E63" s="2">
        <v>784</v>
      </c>
      <c r="F63" s="2">
        <v>482</v>
      </c>
      <c r="G63" s="2">
        <v>0</v>
      </c>
      <c r="H63" s="2">
        <v>1906.85</v>
      </c>
      <c r="I63" s="2">
        <v>14814.85</v>
      </c>
      <c r="J63" s="2">
        <v>1442.98</v>
      </c>
      <c r="K63" s="2">
        <v>1315.72</v>
      </c>
      <c r="L63" s="2">
        <v>1290.6500000000001</v>
      </c>
      <c r="M63" s="2">
        <v>4049.35</v>
      </c>
      <c r="N63" s="2">
        <v>10765.5</v>
      </c>
    </row>
    <row r="64" spans="1:16" x14ac:dyDescent="0.2">
      <c r="A64" s="4" t="s">
        <v>113</v>
      </c>
      <c r="B64" s="2" t="s">
        <v>114</v>
      </c>
      <c r="C64" s="2">
        <v>12319</v>
      </c>
      <c r="D64" s="2">
        <v>0</v>
      </c>
      <c r="E64" s="2">
        <v>941</v>
      </c>
      <c r="F64" s="2">
        <v>645</v>
      </c>
      <c r="G64" s="2">
        <v>0</v>
      </c>
      <c r="H64" s="2">
        <v>2053.1</v>
      </c>
      <c r="I64" s="2">
        <v>15958.1</v>
      </c>
      <c r="J64" s="2">
        <v>1674.84</v>
      </c>
      <c r="K64" s="2">
        <v>1416.64</v>
      </c>
      <c r="L64" s="2">
        <v>1791.62</v>
      </c>
      <c r="M64" s="2">
        <v>4883.1000000000004</v>
      </c>
      <c r="N64" s="2">
        <v>11075</v>
      </c>
    </row>
    <row r="65" spans="1:16" x14ac:dyDescent="0.2">
      <c r="A65" s="4" t="s">
        <v>506</v>
      </c>
      <c r="B65" s="2" t="s">
        <v>507</v>
      </c>
      <c r="C65" s="2">
        <v>11442</v>
      </c>
      <c r="D65" s="2">
        <v>0</v>
      </c>
      <c r="E65" s="2">
        <v>784</v>
      </c>
      <c r="F65" s="2">
        <v>499</v>
      </c>
      <c r="G65" s="2">
        <v>0</v>
      </c>
      <c r="H65" s="2">
        <v>0</v>
      </c>
      <c r="I65" s="2">
        <v>12725</v>
      </c>
      <c r="J65" s="2">
        <v>1404</v>
      </c>
      <c r="K65" s="2">
        <v>1315.7</v>
      </c>
      <c r="L65" s="2">
        <v>580.29999999999927</v>
      </c>
      <c r="M65" s="2">
        <v>3299.9999999999991</v>
      </c>
      <c r="N65" s="2">
        <v>9425</v>
      </c>
    </row>
    <row r="66" spans="1:16" x14ac:dyDescent="0.2">
      <c r="A66" s="4" t="s">
        <v>115</v>
      </c>
      <c r="B66" s="2" t="s">
        <v>116</v>
      </c>
      <c r="C66" s="2">
        <v>11929</v>
      </c>
      <c r="D66" s="2">
        <v>400</v>
      </c>
      <c r="E66" s="2">
        <v>737</v>
      </c>
      <c r="F66" s="2">
        <v>675</v>
      </c>
      <c r="G66" s="2">
        <v>0</v>
      </c>
      <c r="H66" s="2">
        <v>250.57</v>
      </c>
      <c r="I66" s="2">
        <v>13991.57</v>
      </c>
      <c r="J66" s="2">
        <v>1512.92</v>
      </c>
      <c r="K66" s="2">
        <v>1371.86</v>
      </c>
      <c r="L66" s="2">
        <v>-0.21</v>
      </c>
      <c r="M66" s="2">
        <v>2884.5699999999997</v>
      </c>
      <c r="N66" s="2">
        <v>11107</v>
      </c>
    </row>
    <row r="67" spans="1:16" x14ac:dyDescent="0.2">
      <c r="A67" s="4" t="s">
        <v>117</v>
      </c>
      <c r="B67" s="2" t="s">
        <v>118</v>
      </c>
      <c r="C67" s="2">
        <v>11988</v>
      </c>
      <c r="D67" s="2">
        <v>0</v>
      </c>
      <c r="E67" s="2">
        <v>820</v>
      </c>
      <c r="F67" s="2">
        <v>675</v>
      </c>
      <c r="G67" s="2">
        <v>0</v>
      </c>
      <c r="H67" s="2">
        <v>0</v>
      </c>
      <c r="I67" s="2">
        <v>13483</v>
      </c>
      <c r="J67" s="2">
        <v>1457.76</v>
      </c>
      <c r="K67" s="2">
        <v>1378.62</v>
      </c>
      <c r="L67" s="2">
        <v>0.11999999999898137</v>
      </c>
      <c r="M67" s="2">
        <v>2836.4999999999991</v>
      </c>
      <c r="N67" s="2">
        <v>10646.5</v>
      </c>
    </row>
    <row r="68" spans="1:16" x14ac:dyDescent="0.2">
      <c r="A68" s="4" t="s">
        <v>119</v>
      </c>
      <c r="B68" s="2" t="s">
        <v>120</v>
      </c>
      <c r="C68" s="2">
        <v>11988</v>
      </c>
      <c r="D68" s="2">
        <v>0</v>
      </c>
      <c r="E68" s="2">
        <v>820</v>
      </c>
      <c r="F68" s="2">
        <v>675</v>
      </c>
      <c r="G68" s="2">
        <v>0</v>
      </c>
      <c r="H68" s="2">
        <v>5394.6</v>
      </c>
      <c r="I68" s="2">
        <v>18877.599999999999</v>
      </c>
      <c r="J68" s="2">
        <v>2248.23</v>
      </c>
      <c r="K68" s="2">
        <v>1378.62</v>
      </c>
      <c r="L68" s="2">
        <v>-0.25</v>
      </c>
      <c r="M68" s="2">
        <v>3626.6</v>
      </c>
      <c r="N68" s="2">
        <v>15251</v>
      </c>
    </row>
    <row r="69" spans="1:16" s="12" customFormat="1" x14ac:dyDescent="0.2">
      <c r="A69" s="11"/>
      <c r="C69" s="12" t="s">
        <v>39</v>
      </c>
      <c r="D69" s="12" t="s">
        <v>39</v>
      </c>
      <c r="E69" s="12" t="s">
        <v>39</v>
      </c>
      <c r="F69" s="12" t="s">
        <v>39</v>
      </c>
      <c r="G69" s="12" t="s">
        <v>39</v>
      </c>
      <c r="H69" s="12" t="s">
        <v>39</v>
      </c>
      <c r="I69" s="12" t="s">
        <v>39</v>
      </c>
      <c r="J69" s="12" t="s">
        <v>39</v>
      </c>
      <c r="K69" s="12" t="s">
        <v>39</v>
      </c>
      <c r="L69" s="12" t="s">
        <v>39</v>
      </c>
      <c r="M69" s="12" t="s">
        <v>39</v>
      </c>
      <c r="N69" s="12" t="s">
        <v>39</v>
      </c>
      <c r="O69" s="2"/>
      <c r="P69" s="2"/>
    </row>
    <row r="71" spans="1:16" x14ac:dyDescent="0.2">
      <c r="A71" s="10" t="s">
        <v>125</v>
      </c>
    </row>
    <row r="72" spans="1:16" x14ac:dyDescent="0.2">
      <c r="A72" s="4" t="s">
        <v>126</v>
      </c>
      <c r="B72" s="2" t="s">
        <v>127</v>
      </c>
      <c r="C72" s="13">
        <v>11442</v>
      </c>
      <c r="D72" s="2">
        <v>400</v>
      </c>
      <c r="E72" s="2">
        <v>784</v>
      </c>
      <c r="F72" s="2">
        <v>499</v>
      </c>
      <c r="G72" s="2">
        <v>708.5</v>
      </c>
      <c r="H72" s="2">
        <v>1906.8</v>
      </c>
      <c r="I72" s="2">
        <v>15740.3</v>
      </c>
      <c r="J72" s="2">
        <v>1633.18</v>
      </c>
      <c r="K72" s="2">
        <v>1315.7</v>
      </c>
      <c r="L72" s="2">
        <v>1.4199999999982538</v>
      </c>
      <c r="M72" s="2">
        <v>2950.2999999999984</v>
      </c>
      <c r="N72" s="2">
        <v>12790</v>
      </c>
    </row>
    <row r="73" spans="1:16" x14ac:dyDescent="0.2">
      <c r="A73" s="4" t="s">
        <v>128</v>
      </c>
      <c r="B73" s="2" t="s">
        <v>129</v>
      </c>
      <c r="C73" s="13">
        <v>12673</v>
      </c>
      <c r="D73" s="2">
        <v>0</v>
      </c>
      <c r="E73" s="2">
        <v>784</v>
      </c>
      <c r="F73" s="2">
        <v>499</v>
      </c>
      <c r="G73" s="2">
        <v>708.5</v>
      </c>
      <c r="H73" s="2">
        <v>2112</v>
      </c>
      <c r="I73" s="2">
        <v>16776.5</v>
      </c>
      <c r="J73" s="2">
        <v>1847.49</v>
      </c>
      <c r="K73" s="2">
        <v>1457.28</v>
      </c>
      <c r="L73" s="2">
        <v>909.22999999999956</v>
      </c>
      <c r="M73" s="2">
        <v>4214</v>
      </c>
      <c r="N73" s="2">
        <v>12562.5</v>
      </c>
    </row>
    <row r="74" spans="1:16" x14ac:dyDescent="0.2">
      <c r="A74" s="4" t="s">
        <v>130</v>
      </c>
      <c r="B74" s="2" t="s">
        <v>131</v>
      </c>
      <c r="C74" s="13">
        <v>11442</v>
      </c>
      <c r="D74" s="2">
        <v>0</v>
      </c>
      <c r="E74" s="2">
        <v>784</v>
      </c>
      <c r="F74" s="2">
        <v>499</v>
      </c>
      <c r="G74" s="2">
        <v>0</v>
      </c>
      <c r="H74" s="2">
        <v>1906.8</v>
      </c>
      <c r="I74" s="2">
        <v>14631.8</v>
      </c>
      <c r="J74" s="2">
        <v>1276.28</v>
      </c>
      <c r="K74" s="2">
        <v>1315.7</v>
      </c>
      <c r="L74" s="2">
        <v>763.81999999999971</v>
      </c>
      <c r="M74" s="2">
        <v>3355.7999999999997</v>
      </c>
      <c r="N74" s="2">
        <v>11276</v>
      </c>
    </row>
    <row r="75" spans="1:16" x14ac:dyDescent="0.2">
      <c r="A75" s="4" t="s">
        <v>132</v>
      </c>
      <c r="B75" s="2" t="s">
        <v>133</v>
      </c>
      <c r="C75" s="13">
        <v>11442</v>
      </c>
      <c r="D75" s="2">
        <v>400</v>
      </c>
      <c r="E75" s="2">
        <v>784</v>
      </c>
      <c r="F75" s="2">
        <v>499</v>
      </c>
      <c r="G75" s="2">
        <v>0</v>
      </c>
      <c r="H75" s="2">
        <v>1906.8</v>
      </c>
      <c r="I75" s="2">
        <v>15031.8</v>
      </c>
      <c r="J75" s="2">
        <v>1484.6399999999999</v>
      </c>
      <c r="K75" s="2">
        <v>1315.7</v>
      </c>
      <c r="L75" s="2">
        <v>0.95999999999912689</v>
      </c>
      <c r="M75" s="2">
        <v>2801.2999999999993</v>
      </c>
      <c r="N75" s="2">
        <v>12230.5</v>
      </c>
    </row>
    <row r="76" spans="1:16" x14ac:dyDescent="0.2">
      <c r="A76" s="4" t="s">
        <v>134</v>
      </c>
      <c r="B76" s="2" t="s">
        <v>135</v>
      </c>
      <c r="C76" s="13">
        <v>11442</v>
      </c>
      <c r="D76" s="2">
        <v>400</v>
      </c>
      <c r="E76" s="2">
        <v>784</v>
      </c>
      <c r="F76" s="2">
        <v>499</v>
      </c>
      <c r="G76" s="2">
        <v>0</v>
      </c>
      <c r="H76" s="2">
        <v>1906.8</v>
      </c>
      <c r="I76" s="2">
        <v>15031.8</v>
      </c>
      <c r="J76" s="2">
        <v>1484.6399999999999</v>
      </c>
      <c r="K76" s="2">
        <v>1315.7</v>
      </c>
      <c r="L76" s="2">
        <v>1.4599999999991269</v>
      </c>
      <c r="M76" s="2">
        <v>2801.7999999999993</v>
      </c>
      <c r="N76" s="2">
        <v>12230</v>
      </c>
    </row>
    <row r="77" spans="1:16" x14ac:dyDescent="0.2">
      <c r="A77" s="4" t="s">
        <v>136</v>
      </c>
      <c r="B77" s="2" t="s">
        <v>137</v>
      </c>
      <c r="C77" s="2">
        <v>12873.3</v>
      </c>
      <c r="D77" s="2">
        <v>0</v>
      </c>
      <c r="E77" s="2">
        <v>900</v>
      </c>
      <c r="F77" s="2">
        <v>591.5</v>
      </c>
      <c r="G77" s="2">
        <v>0</v>
      </c>
      <c r="H77" s="2">
        <v>1365.26</v>
      </c>
      <c r="I77" s="2">
        <v>15730.06</v>
      </c>
      <c r="J77" s="2">
        <v>1658.88</v>
      </c>
      <c r="K77" s="2">
        <v>1645.16</v>
      </c>
      <c r="L77" s="2">
        <v>-0.47999999999956344</v>
      </c>
      <c r="M77" s="2">
        <v>3303.5600000000004</v>
      </c>
      <c r="N77" s="2">
        <v>12426.5</v>
      </c>
    </row>
    <row r="78" spans="1:16" s="12" customFormat="1" x14ac:dyDescent="0.2">
      <c r="A78" s="11"/>
      <c r="C78" s="12" t="s">
        <v>39</v>
      </c>
      <c r="D78" s="12" t="s">
        <v>39</v>
      </c>
      <c r="E78" s="12" t="s">
        <v>39</v>
      </c>
      <c r="F78" s="12" t="s">
        <v>39</v>
      </c>
      <c r="G78" s="12" t="s">
        <v>39</v>
      </c>
      <c r="H78" s="12" t="s">
        <v>39</v>
      </c>
      <c r="I78" s="12" t="s">
        <v>39</v>
      </c>
      <c r="J78" s="12" t="s">
        <v>39</v>
      </c>
      <c r="K78" s="12" t="s">
        <v>39</v>
      </c>
      <c r="L78" s="12" t="s">
        <v>39</v>
      </c>
      <c r="M78" s="12" t="s">
        <v>39</v>
      </c>
      <c r="N78" s="12" t="s">
        <v>39</v>
      </c>
      <c r="O78" s="2"/>
      <c r="P78" s="2"/>
    </row>
    <row r="80" spans="1:16" x14ac:dyDescent="0.2">
      <c r="A80" s="10" t="s">
        <v>138</v>
      </c>
    </row>
    <row r="81" spans="1:16" x14ac:dyDescent="0.2">
      <c r="A81" s="4" t="s">
        <v>498</v>
      </c>
      <c r="B81" s="2" t="s">
        <v>499</v>
      </c>
      <c r="C81" s="13">
        <v>12673</v>
      </c>
      <c r="D81" s="2">
        <v>0</v>
      </c>
      <c r="E81" s="2">
        <v>846</v>
      </c>
      <c r="F81" s="2">
        <v>528</v>
      </c>
      <c r="G81" s="2">
        <v>739.32</v>
      </c>
      <c r="H81" s="2">
        <v>2112.0500000000002</v>
      </c>
      <c r="I81" s="2">
        <v>16898.37</v>
      </c>
      <c r="J81" s="2">
        <v>1873.58</v>
      </c>
      <c r="K81" s="2">
        <v>1457.32</v>
      </c>
      <c r="L81" s="2">
        <v>0.46999999999934516</v>
      </c>
      <c r="M81" s="2">
        <v>3331.369999999999</v>
      </c>
      <c r="N81" s="2">
        <v>13567</v>
      </c>
    </row>
    <row r="82" spans="1:16" x14ac:dyDescent="0.2">
      <c r="A82" s="4" t="s">
        <v>139</v>
      </c>
      <c r="B82" s="2" t="s">
        <v>140</v>
      </c>
      <c r="C82" s="13">
        <v>11442</v>
      </c>
      <c r="D82" s="2">
        <v>200</v>
      </c>
      <c r="E82" s="2">
        <v>784</v>
      </c>
      <c r="F82" s="2">
        <v>499</v>
      </c>
      <c r="G82" s="2">
        <v>708.5</v>
      </c>
      <c r="H82" s="2">
        <v>1906.8</v>
      </c>
      <c r="I82" s="2">
        <v>15540.3</v>
      </c>
      <c r="J82" s="2">
        <v>1590.46</v>
      </c>
      <c r="K82" s="2">
        <v>1315.7</v>
      </c>
      <c r="L82" s="2">
        <v>1.1399999999994179</v>
      </c>
      <c r="M82" s="2">
        <v>2907.2999999999993</v>
      </c>
      <c r="N82" s="2">
        <v>12633</v>
      </c>
    </row>
    <row r="83" spans="1:16" x14ac:dyDescent="0.2">
      <c r="A83" s="4" t="s">
        <v>141</v>
      </c>
      <c r="B83" s="2" t="s">
        <v>142</v>
      </c>
      <c r="C83" s="13">
        <v>11442</v>
      </c>
      <c r="D83" s="2">
        <v>0</v>
      </c>
      <c r="E83" s="2">
        <v>784</v>
      </c>
      <c r="F83" s="2">
        <v>499</v>
      </c>
      <c r="G83" s="2">
        <v>0</v>
      </c>
      <c r="H83" s="2">
        <v>1906.8</v>
      </c>
      <c r="I83" s="2">
        <v>14631.8</v>
      </c>
      <c r="J83" s="2">
        <v>1397.02</v>
      </c>
      <c r="K83" s="2">
        <v>1315.7</v>
      </c>
      <c r="L83" s="2">
        <v>90.579999999998108</v>
      </c>
      <c r="M83" s="2">
        <v>2803.2999999999984</v>
      </c>
      <c r="N83" s="2">
        <v>11828.5</v>
      </c>
    </row>
    <row r="84" spans="1:16" x14ac:dyDescent="0.2">
      <c r="A84" s="4" t="s">
        <v>508</v>
      </c>
      <c r="B84" s="2" t="s">
        <v>509</v>
      </c>
      <c r="C84" s="13">
        <v>12673</v>
      </c>
      <c r="D84" s="2">
        <v>0</v>
      </c>
      <c r="E84" s="2">
        <v>846</v>
      </c>
      <c r="F84" s="2">
        <v>528</v>
      </c>
      <c r="G84" s="2">
        <v>0</v>
      </c>
      <c r="H84" s="2">
        <v>2112.1</v>
      </c>
      <c r="I84" s="2">
        <v>16159.1</v>
      </c>
      <c r="J84" s="2">
        <v>1708.98</v>
      </c>
      <c r="K84" s="2">
        <v>1457.34</v>
      </c>
      <c r="L84" s="2">
        <v>2832.2800000000007</v>
      </c>
      <c r="M84" s="2">
        <v>5998.6</v>
      </c>
      <c r="N84" s="2">
        <v>10160.5</v>
      </c>
    </row>
    <row r="85" spans="1:16" x14ac:dyDescent="0.2">
      <c r="A85" s="4" t="s">
        <v>143</v>
      </c>
      <c r="B85" s="2" t="s">
        <v>144</v>
      </c>
      <c r="C85" s="13">
        <v>11442</v>
      </c>
      <c r="D85" s="2">
        <v>0</v>
      </c>
      <c r="E85" s="2">
        <v>784</v>
      </c>
      <c r="F85" s="2">
        <v>499</v>
      </c>
      <c r="G85" s="2">
        <v>0</v>
      </c>
      <c r="H85" s="2">
        <v>1906.8</v>
      </c>
      <c r="I85" s="2">
        <v>14631.8</v>
      </c>
      <c r="J85" s="2">
        <v>1410.69</v>
      </c>
      <c r="K85" s="2">
        <v>1315.7</v>
      </c>
      <c r="L85" s="2">
        <v>13.909999999999854</v>
      </c>
      <c r="M85" s="2">
        <v>2740.3</v>
      </c>
      <c r="N85" s="2">
        <v>11891.5</v>
      </c>
    </row>
    <row r="86" spans="1:16" x14ac:dyDescent="0.2">
      <c r="A86" s="4" t="s">
        <v>145</v>
      </c>
      <c r="B86" s="2" t="s">
        <v>146</v>
      </c>
      <c r="C86" s="13">
        <v>11442</v>
      </c>
      <c r="D86" s="2">
        <v>400</v>
      </c>
      <c r="E86" s="2">
        <v>784</v>
      </c>
      <c r="F86" s="2">
        <v>499</v>
      </c>
      <c r="G86" s="2">
        <v>0</v>
      </c>
      <c r="H86" s="2">
        <v>1906.8</v>
      </c>
      <c r="I86" s="2">
        <v>15031.8</v>
      </c>
      <c r="J86" s="2">
        <v>1484.6399999999999</v>
      </c>
      <c r="K86" s="2">
        <v>1315.7</v>
      </c>
      <c r="L86" s="2">
        <v>1.4599999999991269</v>
      </c>
      <c r="M86" s="2">
        <v>2801.7999999999993</v>
      </c>
      <c r="N86" s="2">
        <v>12230</v>
      </c>
    </row>
    <row r="87" spans="1:16" x14ac:dyDescent="0.2">
      <c r="A87" s="4" t="s">
        <v>147</v>
      </c>
      <c r="B87" s="2" t="s">
        <v>148</v>
      </c>
      <c r="C87" s="13">
        <v>11442</v>
      </c>
      <c r="D87" s="2">
        <v>400</v>
      </c>
      <c r="E87" s="2">
        <v>784</v>
      </c>
      <c r="F87" s="2">
        <v>499</v>
      </c>
      <c r="G87" s="2">
        <v>0</v>
      </c>
      <c r="H87" s="2">
        <v>1906.8</v>
      </c>
      <c r="I87" s="2">
        <v>15031.8</v>
      </c>
      <c r="J87" s="2">
        <v>1484.6399999999999</v>
      </c>
      <c r="K87" s="2">
        <v>1315.7</v>
      </c>
      <c r="L87" s="2">
        <v>1567.4599999999991</v>
      </c>
      <c r="M87" s="2">
        <v>4367.7999999999993</v>
      </c>
      <c r="N87" s="2">
        <v>10664</v>
      </c>
    </row>
    <row r="88" spans="1:16" x14ac:dyDescent="0.2">
      <c r="A88" s="4" t="s">
        <v>149</v>
      </c>
      <c r="B88" s="2" t="s">
        <v>150</v>
      </c>
      <c r="C88" s="13">
        <v>11442</v>
      </c>
      <c r="D88" s="2">
        <v>200</v>
      </c>
      <c r="E88" s="2">
        <v>784</v>
      </c>
      <c r="F88" s="2">
        <v>499</v>
      </c>
      <c r="G88" s="2">
        <v>0</v>
      </c>
      <c r="H88" s="2">
        <v>1906.8</v>
      </c>
      <c r="I88" s="2">
        <v>14831.8</v>
      </c>
      <c r="J88" s="2">
        <v>1448.8</v>
      </c>
      <c r="K88" s="2">
        <v>1315.7</v>
      </c>
      <c r="L88" s="2">
        <v>1.2999999999992724</v>
      </c>
      <c r="M88" s="2">
        <v>2765.7999999999993</v>
      </c>
      <c r="N88" s="2">
        <v>12066</v>
      </c>
    </row>
    <row r="89" spans="1:16" x14ac:dyDescent="0.2">
      <c r="A89" s="4" t="s">
        <v>151</v>
      </c>
      <c r="B89" s="2" t="s">
        <v>152</v>
      </c>
      <c r="C89" s="13">
        <v>11442</v>
      </c>
      <c r="D89" s="2">
        <v>400</v>
      </c>
      <c r="E89" s="2">
        <v>784</v>
      </c>
      <c r="F89" s="2">
        <v>499</v>
      </c>
      <c r="G89" s="2">
        <v>0</v>
      </c>
      <c r="H89" s="2">
        <v>1906.8</v>
      </c>
      <c r="I89" s="2">
        <v>15031.8</v>
      </c>
      <c r="J89" s="2">
        <v>1484.6399999999999</v>
      </c>
      <c r="K89" s="2">
        <v>1315.7</v>
      </c>
      <c r="L89" s="2">
        <v>0.95999999999912689</v>
      </c>
      <c r="M89" s="2">
        <v>2801.2999999999993</v>
      </c>
      <c r="N89" s="2">
        <v>12230.5</v>
      </c>
    </row>
    <row r="90" spans="1:16" x14ac:dyDescent="0.2">
      <c r="A90" s="4" t="s">
        <v>153</v>
      </c>
      <c r="B90" s="2" t="s">
        <v>154</v>
      </c>
      <c r="C90" s="2">
        <v>11442</v>
      </c>
      <c r="D90" s="2">
        <v>400</v>
      </c>
      <c r="E90" s="2">
        <v>737</v>
      </c>
      <c r="F90" s="2">
        <v>455</v>
      </c>
      <c r="G90" s="2">
        <v>0</v>
      </c>
      <c r="H90" s="2">
        <f>1081.5+8763.8</f>
        <v>9845.2999999999993</v>
      </c>
      <c r="I90" s="2">
        <v>22879.3</v>
      </c>
      <c r="J90" s="2">
        <v>2456.42</v>
      </c>
      <c r="K90" s="2">
        <v>1315.84</v>
      </c>
      <c r="L90" s="2">
        <v>0.04</v>
      </c>
      <c r="M90" s="2">
        <v>3772.3</v>
      </c>
      <c r="N90" s="2">
        <v>19107</v>
      </c>
    </row>
    <row r="91" spans="1:16" s="12" customFormat="1" x14ac:dyDescent="0.2">
      <c r="A91" s="11"/>
      <c r="C91" s="12" t="s">
        <v>39</v>
      </c>
      <c r="D91" s="12" t="s">
        <v>39</v>
      </c>
      <c r="E91" s="12" t="s">
        <v>39</v>
      </c>
      <c r="F91" s="12" t="s">
        <v>39</v>
      </c>
      <c r="G91" s="12" t="s">
        <v>39</v>
      </c>
      <c r="H91" s="12" t="s">
        <v>39</v>
      </c>
      <c r="I91" s="12" t="s">
        <v>39</v>
      </c>
      <c r="J91" s="12" t="s">
        <v>39</v>
      </c>
      <c r="K91" s="12" t="s">
        <v>39</v>
      </c>
      <c r="L91" s="12" t="s">
        <v>39</v>
      </c>
      <c r="M91" s="12" t="s">
        <v>39</v>
      </c>
      <c r="N91" s="12" t="s">
        <v>39</v>
      </c>
      <c r="O91" s="2"/>
      <c r="P91" s="2"/>
    </row>
    <row r="93" spans="1:16" x14ac:dyDescent="0.2">
      <c r="A93" s="10" t="s">
        <v>157</v>
      </c>
    </row>
    <row r="94" spans="1:16" x14ac:dyDescent="0.2">
      <c r="A94" s="4" t="s">
        <v>158</v>
      </c>
      <c r="B94" s="2" t="s">
        <v>159</v>
      </c>
      <c r="C94" s="13">
        <v>14053</v>
      </c>
      <c r="D94" s="2">
        <v>0</v>
      </c>
      <c r="E94" s="2">
        <v>991</v>
      </c>
      <c r="F94" s="2">
        <v>603</v>
      </c>
      <c r="G94" s="2">
        <v>850.2</v>
      </c>
      <c r="H94" s="2">
        <v>2450.4</v>
      </c>
      <c r="I94" s="2">
        <v>18947.600000000002</v>
      </c>
      <c r="J94" s="2">
        <v>2476.58</v>
      </c>
      <c r="K94" s="2">
        <v>1690.78</v>
      </c>
      <c r="L94" s="2">
        <v>1766.7400000000016</v>
      </c>
      <c r="M94" s="2">
        <v>5934.1000000000013</v>
      </c>
      <c r="N94" s="2">
        <v>13013.5</v>
      </c>
    </row>
    <row r="95" spans="1:16" x14ac:dyDescent="0.2">
      <c r="A95" s="4" t="s">
        <v>160</v>
      </c>
      <c r="B95" s="2" t="s">
        <v>161</v>
      </c>
      <c r="C95" s="13">
        <v>12847</v>
      </c>
      <c r="D95" s="2">
        <v>200</v>
      </c>
      <c r="E95" s="2">
        <v>815</v>
      </c>
      <c r="F95" s="2">
        <v>496</v>
      </c>
      <c r="G95" s="2">
        <v>566.79999999999995</v>
      </c>
      <c r="H95" s="2">
        <v>2141.15</v>
      </c>
      <c r="I95" s="2">
        <v>17065.95</v>
      </c>
      <c r="J95" s="2">
        <v>1908.52</v>
      </c>
      <c r="K95" s="2">
        <v>1477.4</v>
      </c>
      <c r="L95" s="2">
        <v>9826.5300000000007</v>
      </c>
      <c r="M95" s="2">
        <v>13212.45</v>
      </c>
      <c r="N95" s="2">
        <v>3853.5</v>
      </c>
    </row>
    <row r="96" spans="1:16" x14ac:dyDescent="0.2">
      <c r="A96" s="4" t="s">
        <v>162</v>
      </c>
      <c r="B96" s="2" t="s">
        <v>163</v>
      </c>
      <c r="C96" s="13">
        <v>11557</v>
      </c>
      <c r="D96" s="2">
        <v>0</v>
      </c>
      <c r="E96" s="2">
        <v>717</v>
      </c>
      <c r="F96" s="2">
        <v>447</v>
      </c>
      <c r="G96" s="2">
        <v>708.5</v>
      </c>
      <c r="H96" s="2">
        <v>1926.15</v>
      </c>
      <c r="I96" s="2">
        <v>15355.65</v>
      </c>
      <c r="J96" s="2">
        <v>1548.7</v>
      </c>
      <c r="K96" s="2">
        <v>1329.04</v>
      </c>
      <c r="L96" s="2">
        <v>5904.41</v>
      </c>
      <c r="M96" s="2">
        <v>8782.15</v>
      </c>
      <c r="N96" s="2">
        <v>6573.5</v>
      </c>
    </row>
    <row r="97" spans="1:14" x14ac:dyDescent="0.2">
      <c r="A97" s="4" t="s">
        <v>164</v>
      </c>
      <c r="B97" s="2" t="s">
        <v>165</v>
      </c>
      <c r="C97" s="13">
        <v>11929</v>
      </c>
      <c r="D97" s="2">
        <v>0</v>
      </c>
      <c r="E97" s="2">
        <v>737</v>
      </c>
      <c r="F97" s="2">
        <v>455</v>
      </c>
      <c r="G97" s="2">
        <v>566.79999999999995</v>
      </c>
      <c r="H97" s="2">
        <v>1988.15</v>
      </c>
      <c r="I97" s="2">
        <v>15675.949999999999</v>
      </c>
      <c r="J97" s="2">
        <v>1616.8600000000001</v>
      </c>
      <c r="K97" s="2">
        <v>1371.82</v>
      </c>
      <c r="L97" s="2">
        <v>119.26999999999862</v>
      </c>
      <c r="M97" s="2">
        <v>3107.9499999999989</v>
      </c>
      <c r="N97" s="2">
        <v>12568</v>
      </c>
    </row>
    <row r="98" spans="1:14" x14ac:dyDescent="0.2">
      <c r="A98" s="4" t="s">
        <v>166</v>
      </c>
      <c r="B98" s="2" t="s">
        <v>167</v>
      </c>
      <c r="C98" s="13">
        <v>11929</v>
      </c>
      <c r="D98" s="2">
        <v>0</v>
      </c>
      <c r="E98" s="2">
        <v>737</v>
      </c>
      <c r="F98" s="2">
        <v>455</v>
      </c>
      <c r="G98" s="2">
        <v>566.79999999999995</v>
      </c>
      <c r="H98" s="2">
        <v>1988.15</v>
      </c>
      <c r="I98" s="2">
        <v>15675.949999999999</v>
      </c>
      <c r="J98" s="2">
        <v>1616.8600000000001</v>
      </c>
      <c r="K98" s="2">
        <v>1371.82</v>
      </c>
      <c r="L98" s="2">
        <v>119.76999999999862</v>
      </c>
      <c r="M98" s="2">
        <v>3108.4499999999989</v>
      </c>
      <c r="N98" s="2">
        <v>12567.5</v>
      </c>
    </row>
    <row r="99" spans="1:14" x14ac:dyDescent="0.2">
      <c r="A99" s="4" t="s">
        <v>168</v>
      </c>
      <c r="B99" s="2" t="s">
        <v>169</v>
      </c>
      <c r="C99" s="13">
        <v>12847</v>
      </c>
      <c r="D99" s="2">
        <v>200</v>
      </c>
      <c r="E99" s="2">
        <v>815</v>
      </c>
      <c r="F99" s="2">
        <v>496</v>
      </c>
      <c r="G99" s="2">
        <v>566.79999999999995</v>
      </c>
      <c r="H99" s="2">
        <v>2141.1999999999998</v>
      </c>
      <c r="I99" s="2">
        <v>17066</v>
      </c>
      <c r="J99" s="2">
        <v>1908.58</v>
      </c>
      <c r="K99" s="2">
        <v>1477.42</v>
      </c>
      <c r="L99" s="2">
        <v>13370.5</v>
      </c>
      <c r="M99" s="2">
        <v>16756.5</v>
      </c>
      <c r="N99" s="2">
        <v>309.5</v>
      </c>
    </row>
    <row r="100" spans="1:14" x14ac:dyDescent="0.2">
      <c r="A100" s="4" t="s">
        <v>170</v>
      </c>
      <c r="B100" s="2" t="s">
        <v>171</v>
      </c>
      <c r="C100" s="13">
        <v>12847</v>
      </c>
      <c r="D100" s="2">
        <v>400</v>
      </c>
      <c r="E100" s="2">
        <v>815</v>
      </c>
      <c r="F100" s="2">
        <v>496</v>
      </c>
      <c r="G100" s="2">
        <v>566.79999999999995</v>
      </c>
      <c r="H100" s="2">
        <v>2141.15</v>
      </c>
      <c r="I100" s="2">
        <v>17265.95</v>
      </c>
      <c r="J100" s="2">
        <v>1951.24</v>
      </c>
      <c r="K100" s="2">
        <v>1477.4</v>
      </c>
      <c r="L100" s="2">
        <v>128.31000000000131</v>
      </c>
      <c r="M100" s="2">
        <v>3556.9500000000016</v>
      </c>
      <c r="N100" s="2">
        <v>13709</v>
      </c>
    </row>
    <row r="101" spans="1:14" x14ac:dyDescent="0.2">
      <c r="A101" s="4" t="s">
        <v>172</v>
      </c>
      <c r="B101" s="2" t="s">
        <v>173</v>
      </c>
      <c r="C101" s="13">
        <v>12847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2141.15</v>
      </c>
      <c r="I101" s="2">
        <v>17265.95</v>
      </c>
      <c r="J101" s="2">
        <v>1951.24</v>
      </c>
      <c r="K101" s="2">
        <v>1477.4</v>
      </c>
      <c r="L101" s="2">
        <v>3677.8100000000013</v>
      </c>
      <c r="M101" s="2">
        <v>7106.4500000000016</v>
      </c>
      <c r="N101" s="2">
        <v>10159.5</v>
      </c>
    </row>
    <row r="102" spans="1:14" x14ac:dyDescent="0.2">
      <c r="A102" s="4" t="s">
        <v>174</v>
      </c>
      <c r="B102" s="2" t="s">
        <v>175</v>
      </c>
      <c r="C102" s="13">
        <v>12847</v>
      </c>
      <c r="D102" s="2">
        <v>200</v>
      </c>
      <c r="E102" s="2">
        <v>815</v>
      </c>
      <c r="F102" s="2">
        <v>496</v>
      </c>
      <c r="G102" s="2">
        <v>566.79999999999995</v>
      </c>
      <c r="H102" s="2">
        <v>2141.15</v>
      </c>
      <c r="I102" s="2">
        <v>17065.95</v>
      </c>
      <c r="J102" s="2">
        <v>1908.52</v>
      </c>
      <c r="K102" s="2">
        <v>1477.4</v>
      </c>
      <c r="L102" s="2">
        <v>6228.5300000000007</v>
      </c>
      <c r="M102" s="2">
        <v>9614.4500000000007</v>
      </c>
      <c r="N102" s="2">
        <v>7451.5</v>
      </c>
    </row>
    <row r="103" spans="1:14" x14ac:dyDescent="0.2">
      <c r="A103" s="4" t="s">
        <v>176</v>
      </c>
      <c r="B103" s="2" t="s">
        <v>177</v>
      </c>
      <c r="C103" s="13">
        <v>11929</v>
      </c>
      <c r="D103" s="2">
        <v>400</v>
      </c>
      <c r="E103" s="2">
        <v>737</v>
      </c>
      <c r="F103" s="2">
        <v>455</v>
      </c>
      <c r="G103" s="2">
        <v>566.79999999999995</v>
      </c>
      <c r="H103" s="2">
        <v>1988.15</v>
      </c>
      <c r="I103" s="2">
        <v>16075.949999999999</v>
      </c>
      <c r="J103" s="2">
        <v>1702.3000000000002</v>
      </c>
      <c r="K103" s="2">
        <v>1371.82</v>
      </c>
      <c r="L103" s="2">
        <v>119.32999999999811</v>
      </c>
      <c r="M103" s="2">
        <v>3193.449999999998</v>
      </c>
      <c r="N103" s="2">
        <v>12882.5</v>
      </c>
    </row>
    <row r="104" spans="1:14" x14ac:dyDescent="0.2">
      <c r="A104" s="4" t="s">
        <v>178</v>
      </c>
      <c r="B104" s="2" t="s">
        <v>179</v>
      </c>
      <c r="C104" s="13">
        <v>12847</v>
      </c>
      <c r="D104" s="2">
        <v>200</v>
      </c>
      <c r="E104" s="2">
        <v>815</v>
      </c>
      <c r="F104" s="2">
        <v>496</v>
      </c>
      <c r="G104" s="2">
        <v>566.79999999999995</v>
      </c>
      <c r="H104" s="2">
        <v>2141.15</v>
      </c>
      <c r="I104" s="2">
        <v>17065.95</v>
      </c>
      <c r="J104" s="2">
        <v>1908.52</v>
      </c>
      <c r="K104" s="2">
        <v>1477.4</v>
      </c>
      <c r="L104" s="2">
        <v>128.53000000000065</v>
      </c>
      <c r="M104" s="2">
        <v>3514.4500000000007</v>
      </c>
      <c r="N104" s="2">
        <v>13551.5</v>
      </c>
    </row>
    <row r="105" spans="1:14" x14ac:dyDescent="0.2">
      <c r="A105" s="4" t="s">
        <v>180</v>
      </c>
      <c r="B105" s="2" t="s">
        <v>181</v>
      </c>
      <c r="C105" s="13">
        <v>12847</v>
      </c>
      <c r="D105" s="2">
        <v>400</v>
      </c>
      <c r="E105" s="2">
        <v>815</v>
      </c>
      <c r="F105" s="2">
        <v>496</v>
      </c>
      <c r="G105" s="2">
        <v>283.39999999999998</v>
      </c>
      <c r="H105" s="2">
        <v>2141.15</v>
      </c>
      <c r="I105" s="2">
        <v>16982.55</v>
      </c>
      <c r="J105" s="2">
        <v>1982.1699999999998</v>
      </c>
      <c r="K105" s="2">
        <v>1477.4</v>
      </c>
      <c r="L105" s="2">
        <v>4173.9799999999996</v>
      </c>
      <c r="M105" s="2">
        <v>7633.5499999999993</v>
      </c>
      <c r="N105" s="2">
        <v>9349</v>
      </c>
    </row>
    <row r="106" spans="1:14" x14ac:dyDescent="0.2">
      <c r="A106" s="4" t="s">
        <v>182</v>
      </c>
      <c r="B106" s="2" t="s">
        <v>183</v>
      </c>
      <c r="C106" s="13">
        <v>11929</v>
      </c>
      <c r="D106" s="2">
        <v>600</v>
      </c>
      <c r="E106" s="2">
        <v>737</v>
      </c>
      <c r="F106" s="2">
        <v>455</v>
      </c>
      <c r="G106" s="2">
        <v>283.39999999999998</v>
      </c>
      <c r="H106" s="2">
        <v>1988.15</v>
      </c>
      <c r="I106" s="2">
        <v>15992.55</v>
      </c>
      <c r="J106" s="2">
        <v>1684.5</v>
      </c>
      <c r="K106" s="2">
        <v>1371.82</v>
      </c>
      <c r="L106" s="2">
        <v>5357.73</v>
      </c>
      <c r="M106" s="2">
        <v>8414.0499999999993</v>
      </c>
      <c r="N106" s="2">
        <v>7578.5</v>
      </c>
    </row>
    <row r="107" spans="1:14" x14ac:dyDescent="0.2">
      <c r="A107" s="4" t="s">
        <v>184</v>
      </c>
      <c r="B107" s="2" t="s">
        <v>185</v>
      </c>
      <c r="C107" s="13">
        <v>11557</v>
      </c>
      <c r="D107" s="2">
        <v>200</v>
      </c>
      <c r="E107" s="2">
        <v>717</v>
      </c>
      <c r="F107" s="2">
        <v>447</v>
      </c>
      <c r="G107" s="2">
        <v>283.39999999999998</v>
      </c>
      <c r="H107" s="2">
        <v>1926.15</v>
      </c>
      <c r="I107" s="2">
        <v>15130.55</v>
      </c>
      <c r="J107" s="2">
        <v>1505.97</v>
      </c>
      <c r="K107" s="2">
        <v>1329.04</v>
      </c>
      <c r="L107" s="2">
        <v>3385.5399999999991</v>
      </c>
      <c r="M107" s="2">
        <v>6220.5499999999993</v>
      </c>
      <c r="N107" s="2">
        <v>8910</v>
      </c>
    </row>
    <row r="108" spans="1:14" x14ac:dyDescent="0.2">
      <c r="A108" s="4" t="s">
        <v>186</v>
      </c>
      <c r="B108" s="2" t="s">
        <v>187</v>
      </c>
      <c r="C108" s="13">
        <v>12319</v>
      </c>
      <c r="D108" s="2">
        <v>0</v>
      </c>
      <c r="E108" s="2">
        <v>788</v>
      </c>
      <c r="F108" s="2">
        <v>468</v>
      </c>
      <c r="G108" s="2">
        <v>0</v>
      </c>
      <c r="H108" s="2">
        <v>2053.15</v>
      </c>
      <c r="I108" s="2">
        <v>15628.15</v>
      </c>
      <c r="J108" s="2">
        <v>1604.43</v>
      </c>
      <c r="K108" s="2">
        <v>1416.68</v>
      </c>
      <c r="L108" s="2">
        <v>5302.0399999999991</v>
      </c>
      <c r="M108" s="2">
        <v>8323.15</v>
      </c>
      <c r="N108" s="2">
        <v>7305</v>
      </c>
    </row>
    <row r="109" spans="1:14" x14ac:dyDescent="0.2">
      <c r="A109" s="4" t="s">
        <v>188</v>
      </c>
      <c r="B109" s="2" t="s">
        <v>189</v>
      </c>
      <c r="C109" s="13">
        <v>12847</v>
      </c>
      <c r="D109" s="2">
        <v>400</v>
      </c>
      <c r="E109" s="2">
        <v>815</v>
      </c>
      <c r="F109" s="2">
        <v>496</v>
      </c>
      <c r="G109" s="2">
        <v>0</v>
      </c>
      <c r="H109" s="2">
        <v>2141.15</v>
      </c>
      <c r="I109" s="2">
        <v>16699.150000000001</v>
      </c>
      <c r="J109" s="2">
        <v>1830.1599999999999</v>
      </c>
      <c r="K109" s="2">
        <v>1477.4</v>
      </c>
      <c r="L109" s="2">
        <v>6379.090000000002</v>
      </c>
      <c r="M109" s="2">
        <v>9686.6500000000015</v>
      </c>
      <c r="N109" s="2">
        <v>7012.5</v>
      </c>
    </row>
    <row r="110" spans="1:14" x14ac:dyDescent="0.2">
      <c r="A110" s="4" t="s">
        <v>190</v>
      </c>
      <c r="B110" s="2" t="s">
        <v>191</v>
      </c>
      <c r="C110" s="13">
        <v>12319</v>
      </c>
      <c r="D110" s="2">
        <v>400</v>
      </c>
      <c r="E110" s="2">
        <v>788</v>
      </c>
      <c r="F110" s="2">
        <v>468</v>
      </c>
      <c r="G110" s="2">
        <v>0</v>
      </c>
      <c r="H110" s="2">
        <v>2053.15</v>
      </c>
      <c r="I110" s="2">
        <v>16028.15</v>
      </c>
      <c r="J110" s="2">
        <v>1689.87</v>
      </c>
      <c r="K110" s="2">
        <v>1416.68</v>
      </c>
      <c r="L110" s="2">
        <v>123.59999999999854</v>
      </c>
      <c r="M110" s="2">
        <v>3230.1499999999987</v>
      </c>
      <c r="N110" s="2">
        <v>12798</v>
      </c>
    </row>
    <row r="111" spans="1:14" x14ac:dyDescent="0.2">
      <c r="A111" s="4" t="s">
        <v>192</v>
      </c>
      <c r="B111" s="2" t="s">
        <v>193</v>
      </c>
      <c r="C111" s="13">
        <v>12847</v>
      </c>
      <c r="D111" s="2">
        <v>0</v>
      </c>
      <c r="E111" s="2">
        <v>788</v>
      </c>
      <c r="F111" s="2">
        <v>468</v>
      </c>
      <c r="G111" s="2">
        <v>0</v>
      </c>
      <c r="H111" s="2">
        <f>2141.15+2783.49</f>
        <v>4924.6399999999994</v>
      </c>
      <c r="I111" s="2">
        <v>19027.64</v>
      </c>
      <c r="J111" s="2">
        <v>2136.1</v>
      </c>
      <c r="K111" s="2">
        <v>1477.4</v>
      </c>
      <c r="L111" s="2">
        <v>2022.64</v>
      </c>
      <c r="M111" s="2">
        <v>5636.14</v>
      </c>
      <c r="N111" s="2">
        <v>13391.5</v>
      </c>
    </row>
    <row r="112" spans="1:14" x14ac:dyDescent="0.2">
      <c r="A112" s="4" t="s">
        <v>194</v>
      </c>
      <c r="B112" s="2" t="s">
        <v>195</v>
      </c>
      <c r="C112" s="13">
        <v>11929</v>
      </c>
      <c r="D112" s="2">
        <v>400</v>
      </c>
      <c r="E112" s="2">
        <v>737</v>
      </c>
      <c r="F112" s="2">
        <v>455</v>
      </c>
      <c r="G112" s="2">
        <v>0</v>
      </c>
      <c r="H112" s="2">
        <v>1988.15</v>
      </c>
      <c r="I112" s="2">
        <v>15509.15</v>
      </c>
      <c r="J112" s="2">
        <v>1581.2399999999998</v>
      </c>
      <c r="K112" s="2">
        <v>1371.82</v>
      </c>
      <c r="L112" s="2">
        <v>119.59000000000015</v>
      </c>
      <c r="M112" s="2">
        <v>3072.6499999999996</v>
      </c>
      <c r="N112" s="2">
        <v>12436.5</v>
      </c>
    </row>
    <row r="113" spans="1:16" x14ac:dyDescent="0.2">
      <c r="A113" s="4" t="s">
        <v>196</v>
      </c>
      <c r="B113" s="2" t="s">
        <v>197</v>
      </c>
      <c r="C113" s="13">
        <v>12319</v>
      </c>
      <c r="D113" s="2">
        <v>0</v>
      </c>
      <c r="E113" s="2">
        <v>788</v>
      </c>
      <c r="F113" s="2">
        <v>374.4</v>
      </c>
      <c r="G113" s="2">
        <v>0</v>
      </c>
      <c r="H113" s="2">
        <v>2053.15</v>
      </c>
      <c r="I113" s="2">
        <v>15534.55</v>
      </c>
      <c r="J113" s="2">
        <v>1584.43</v>
      </c>
      <c r="K113" s="2">
        <v>1416.68</v>
      </c>
      <c r="L113" s="2">
        <v>1939.4399999999987</v>
      </c>
      <c r="M113" s="2">
        <v>4940.5499999999993</v>
      </c>
      <c r="N113" s="2">
        <v>10594</v>
      </c>
    </row>
    <row r="114" spans="1:16" x14ac:dyDescent="0.2">
      <c r="A114" s="4" t="s">
        <v>198</v>
      </c>
      <c r="B114" s="2" t="s">
        <v>199</v>
      </c>
      <c r="C114" s="13">
        <v>11929</v>
      </c>
      <c r="D114" s="2">
        <v>200</v>
      </c>
      <c r="E114" s="2">
        <v>638.55999999999995</v>
      </c>
      <c r="F114" s="2">
        <v>394.16</v>
      </c>
      <c r="G114" s="2">
        <v>0</v>
      </c>
      <c r="H114" s="2">
        <f>1062.16+2286.37</f>
        <v>3348.5299999999997</v>
      </c>
      <c r="I114" s="2">
        <v>16510.25</v>
      </c>
      <c r="J114" s="2">
        <v>1781.94</v>
      </c>
      <c r="K114" s="2">
        <v>1371.82</v>
      </c>
      <c r="L114" s="2">
        <v>1705.99</v>
      </c>
      <c r="M114" s="2">
        <v>4859.75</v>
      </c>
      <c r="N114" s="2">
        <v>11650.5</v>
      </c>
    </row>
    <row r="115" spans="1:16" x14ac:dyDescent="0.2">
      <c r="A115" s="4" t="s">
        <v>200</v>
      </c>
      <c r="B115" s="2" t="s">
        <v>201</v>
      </c>
      <c r="C115" s="2">
        <v>12319</v>
      </c>
      <c r="D115" s="2">
        <v>200</v>
      </c>
      <c r="E115" s="2">
        <v>737</v>
      </c>
      <c r="F115" s="2">
        <v>675</v>
      </c>
      <c r="G115" s="2">
        <v>0</v>
      </c>
      <c r="H115" s="2">
        <v>254.98</v>
      </c>
      <c r="I115" s="2">
        <v>14185.98</v>
      </c>
      <c r="J115" s="2">
        <v>1515.06</v>
      </c>
      <c r="K115" s="2">
        <v>1396</v>
      </c>
      <c r="L115" s="2">
        <v>179.92000000000007</v>
      </c>
      <c r="M115" s="2">
        <v>3090.98</v>
      </c>
      <c r="N115" s="2">
        <v>11095</v>
      </c>
    </row>
    <row r="116" spans="1:16" x14ac:dyDescent="0.2">
      <c r="A116" s="4" t="s">
        <v>202</v>
      </c>
      <c r="B116" s="2" t="s">
        <v>203</v>
      </c>
      <c r="C116" s="2">
        <v>16896</v>
      </c>
      <c r="D116" s="2">
        <v>0</v>
      </c>
      <c r="E116" s="2">
        <v>1128</v>
      </c>
      <c r="F116" s="2">
        <v>923</v>
      </c>
      <c r="G116" s="2">
        <v>0</v>
      </c>
      <c r="H116" s="2">
        <v>0</v>
      </c>
      <c r="I116" s="2">
        <v>18947</v>
      </c>
      <c r="J116" s="2">
        <v>2616.36</v>
      </c>
      <c r="K116" s="2">
        <v>1943.04</v>
      </c>
      <c r="L116" s="2">
        <v>1893.1000000000004</v>
      </c>
      <c r="M116" s="2">
        <v>6452.5</v>
      </c>
      <c r="N116" s="2">
        <v>12494.5</v>
      </c>
    </row>
    <row r="117" spans="1:16" s="12" customFormat="1" x14ac:dyDescent="0.2">
      <c r="A117" s="11"/>
      <c r="C117" s="12" t="s">
        <v>39</v>
      </c>
      <c r="D117" s="12" t="s">
        <v>39</v>
      </c>
      <c r="E117" s="12" t="s">
        <v>39</v>
      </c>
      <c r="F117" s="12" t="s">
        <v>39</v>
      </c>
      <c r="G117" s="12" t="s">
        <v>39</v>
      </c>
      <c r="H117" s="12" t="s">
        <v>39</v>
      </c>
      <c r="I117" s="12" t="s">
        <v>39</v>
      </c>
      <c r="J117" s="12" t="s">
        <v>39</v>
      </c>
      <c r="K117" s="12" t="s">
        <v>39</v>
      </c>
      <c r="L117" s="12" t="s">
        <v>39</v>
      </c>
      <c r="M117" s="12" t="s">
        <v>39</v>
      </c>
      <c r="N117" s="12" t="s">
        <v>39</v>
      </c>
      <c r="O117" s="2"/>
      <c r="P117" s="2"/>
    </row>
    <row r="119" spans="1:16" x14ac:dyDescent="0.2">
      <c r="A119" s="10" t="s">
        <v>206</v>
      </c>
    </row>
    <row r="120" spans="1:16" x14ac:dyDescent="0.2">
      <c r="A120" s="4" t="s">
        <v>207</v>
      </c>
      <c r="B120" s="2" t="s">
        <v>208</v>
      </c>
      <c r="C120" s="13">
        <v>12688</v>
      </c>
      <c r="D120" s="2">
        <v>200</v>
      </c>
      <c r="E120" s="2">
        <v>802</v>
      </c>
      <c r="F120" s="2">
        <v>482</v>
      </c>
      <c r="G120" s="2">
        <v>850.2</v>
      </c>
      <c r="H120" s="2">
        <v>2114.65</v>
      </c>
      <c r="I120" s="2">
        <v>17136.850000000002</v>
      </c>
      <c r="J120" s="2">
        <v>1924.57</v>
      </c>
      <c r="K120" s="2">
        <v>1459.1</v>
      </c>
      <c r="L120" s="2">
        <v>3972.6800000000021</v>
      </c>
      <c r="M120" s="2">
        <v>7356.3500000000022</v>
      </c>
      <c r="N120" s="2">
        <v>9780.5</v>
      </c>
    </row>
    <row r="121" spans="1:16" x14ac:dyDescent="0.2">
      <c r="A121" s="4" t="s">
        <v>209</v>
      </c>
      <c r="B121" s="2" t="s">
        <v>210</v>
      </c>
      <c r="C121" s="13">
        <v>11929</v>
      </c>
      <c r="D121" s="2">
        <v>0</v>
      </c>
      <c r="E121" s="2">
        <v>737</v>
      </c>
      <c r="F121" s="2">
        <v>455</v>
      </c>
      <c r="G121" s="2">
        <v>850.2</v>
      </c>
      <c r="H121" s="2">
        <v>1988.15</v>
      </c>
      <c r="I121" s="2">
        <v>15959.35</v>
      </c>
      <c r="J121" s="2">
        <v>1677.4</v>
      </c>
      <c r="K121" s="2">
        <v>1371.82</v>
      </c>
      <c r="L121" s="2">
        <v>5759.630000000001</v>
      </c>
      <c r="M121" s="2">
        <v>8808.8500000000022</v>
      </c>
      <c r="N121" s="2">
        <v>7150.5</v>
      </c>
    </row>
    <row r="122" spans="1:16" x14ac:dyDescent="0.2">
      <c r="A122" s="4" t="s">
        <v>211</v>
      </c>
      <c r="B122" s="2" t="s">
        <v>212</v>
      </c>
      <c r="C122" s="13">
        <v>11929</v>
      </c>
      <c r="D122" s="2">
        <v>0</v>
      </c>
      <c r="E122" s="2">
        <v>737</v>
      </c>
      <c r="F122" s="2">
        <v>455</v>
      </c>
      <c r="G122" s="2">
        <v>850.2</v>
      </c>
      <c r="H122" s="2">
        <v>1988.15</v>
      </c>
      <c r="I122" s="2">
        <v>15959.35</v>
      </c>
      <c r="J122" s="2">
        <v>1668.38</v>
      </c>
      <c r="K122" s="2">
        <v>1371.82</v>
      </c>
      <c r="L122" s="2">
        <v>161.65000000000146</v>
      </c>
      <c r="M122" s="2">
        <v>3201.8500000000013</v>
      </c>
      <c r="N122" s="2">
        <v>12757.5</v>
      </c>
    </row>
    <row r="123" spans="1:16" x14ac:dyDescent="0.2">
      <c r="A123" s="4" t="s">
        <v>213</v>
      </c>
      <c r="B123" s="2" t="s">
        <v>214</v>
      </c>
      <c r="C123" s="13">
        <v>11929</v>
      </c>
      <c r="D123" s="2">
        <v>0</v>
      </c>
      <c r="E123" s="2">
        <v>737</v>
      </c>
      <c r="F123" s="2">
        <v>455</v>
      </c>
      <c r="G123" s="2">
        <v>850.2</v>
      </c>
      <c r="H123" s="2">
        <v>1988.15</v>
      </c>
      <c r="I123" s="2">
        <v>15959.35</v>
      </c>
      <c r="J123" s="2">
        <v>1677.4</v>
      </c>
      <c r="K123" s="2">
        <v>1371.82</v>
      </c>
      <c r="L123" s="2">
        <v>7687.130000000001</v>
      </c>
      <c r="M123" s="2">
        <v>10736.350000000002</v>
      </c>
      <c r="N123" s="2">
        <v>5223</v>
      </c>
    </row>
    <row r="124" spans="1:16" x14ac:dyDescent="0.2">
      <c r="A124" s="4" t="s">
        <v>215</v>
      </c>
      <c r="B124" s="2" t="s">
        <v>216</v>
      </c>
      <c r="C124" s="13">
        <v>11929</v>
      </c>
      <c r="D124" s="2">
        <v>200</v>
      </c>
      <c r="E124" s="2">
        <v>737</v>
      </c>
      <c r="F124" s="2">
        <v>455</v>
      </c>
      <c r="G124" s="2">
        <v>708.5</v>
      </c>
      <c r="H124" s="2">
        <v>1988.15</v>
      </c>
      <c r="I124" s="2">
        <v>16017.65</v>
      </c>
      <c r="J124" s="2">
        <v>1689.8600000000001</v>
      </c>
      <c r="K124" s="2">
        <v>1371.82</v>
      </c>
      <c r="L124" s="2">
        <v>8570.9699999999993</v>
      </c>
      <c r="M124" s="2">
        <v>11632.65</v>
      </c>
      <c r="N124" s="2">
        <v>4385</v>
      </c>
    </row>
    <row r="125" spans="1:16" x14ac:dyDescent="0.2">
      <c r="A125" s="4" t="s">
        <v>217</v>
      </c>
      <c r="B125" s="2" t="s">
        <v>218</v>
      </c>
      <c r="C125" s="13">
        <v>11929</v>
      </c>
      <c r="D125" s="2">
        <v>0</v>
      </c>
      <c r="E125" s="2">
        <v>737</v>
      </c>
      <c r="F125" s="2">
        <v>455</v>
      </c>
      <c r="G125" s="2">
        <v>708.5</v>
      </c>
      <c r="H125" s="2">
        <v>1988.15</v>
      </c>
      <c r="I125" s="2">
        <v>15817.65</v>
      </c>
      <c r="J125" s="2">
        <v>1640.9499999999998</v>
      </c>
      <c r="K125" s="2">
        <v>1371.82</v>
      </c>
      <c r="L125" s="2">
        <v>9195.380000000001</v>
      </c>
      <c r="M125" s="2">
        <v>12208.150000000001</v>
      </c>
      <c r="N125" s="2">
        <v>3609.5</v>
      </c>
    </row>
    <row r="126" spans="1:16" x14ac:dyDescent="0.2">
      <c r="A126" s="4" t="s">
        <v>219</v>
      </c>
      <c r="B126" s="2" t="s">
        <v>220</v>
      </c>
      <c r="C126" s="13">
        <v>12688</v>
      </c>
      <c r="D126" s="2">
        <v>200</v>
      </c>
      <c r="E126" s="2">
        <v>802</v>
      </c>
      <c r="F126" s="2">
        <v>353.49</v>
      </c>
      <c r="G126" s="2">
        <v>850.2</v>
      </c>
      <c r="H126" s="2">
        <v>2114.65</v>
      </c>
      <c r="I126" s="2">
        <v>17008.34</v>
      </c>
      <c r="J126" s="2">
        <v>1387.72</v>
      </c>
      <c r="K126" s="2">
        <v>1459.1</v>
      </c>
      <c r="L126" s="2">
        <v>5988.52</v>
      </c>
      <c r="M126" s="2">
        <v>8835.34</v>
      </c>
      <c r="N126" s="2">
        <v>8173</v>
      </c>
    </row>
    <row r="127" spans="1:16" x14ac:dyDescent="0.2">
      <c r="A127" s="4" t="s">
        <v>221</v>
      </c>
      <c r="B127" s="2" t="s">
        <v>222</v>
      </c>
      <c r="C127" s="13">
        <v>11929</v>
      </c>
      <c r="D127" s="2">
        <v>0</v>
      </c>
      <c r="E127" s="2">
        <v>737</v>
      </c>
      <c r="F127" s="2">
        <v>455</v>
      </c>
      <c r="G127" s="2">
        <v>708.5</v>
      </c>
      <c r="H127" s="2">
        <v>1988.15</v>
      </c>
      <c r="I127" s="2">
        <v>15817.65</v>
      </c>
      <c r="J127" s="2">
        <v>1647.1399999999999</v>
      </c>
      <c r="K127" s="2">
        <v>1371.82</v>
      </c>
      <c r="L127" s="2">
        <v>5301.6899999999987</v>
      </c>
      <c r="M127" s="2">
        <v>8320.6499999999978</v>
      </c>
      <c r="N127" s="2">
        <v>7497</v>
      </c>
    </row>
    <row r="128" spans="1:16" x14ac:dyDescent="0.2">
      <c r="A128" s="4" t="s">
        <v>223</v>
      </c>
      <c r="B128" s="2" t="s">
        <v>224</v>
      </c>
      <c r="C128" s="13">
        <v>11929</v>
      </c>
      <c r="D128" s="2">
        <v>200</v>
      </c>
      <c r="E128" s="2">
        <v>737</v>
      </c>
      <c r="F128" s="2">
        <v>455</v>
      </c>
      <c r="G128" s="2">
        <v>566.79999999999995</v>
      </c>
      <c r="H128" s="2">
        <v>1988.15</v>
      </c>
      <c r="I128" s="2">
        <v>15875.949999999999</v>
      </c>
      <c r="J128" s="2">
        <v>1659.58</v>
      </c>
      <c r="K128" s="2">
        <v>1371.82</v>
      </c>
      <c r="L128" s="2">
        <v>7945.0499999999993</v>
      </c>
      <c r="M128" s="2">
        <v>10976.449999999999</v>
      </c>
      <c r="N128" s="2">
        <v>4899.5</v>
      </c>
    </row>
    <row r="129" spans="1:16" x14ac:dyDescent="0.2">
      <c r="A129" s="4" t="s">
        <v>225</v>
      </c>
      <c r="B129" s="2" t="s">
        <v>226</v>
      </c>
      <c r="C129" s="13">
        <v>11929</v>
      </c>
      <c r="D129" s="2">
        <v>200</v>
      </c>
      <c r="E129" s="2">
        <v>737</v>
      </c>
      <c r="F129" s="2">
        <v>455</v>
      </c>
      <c r="G129" s="2">
        <v>566.79999999999995</v>
      </c>
      <c r="H129" s="2">
        <v>1988.15</v>
      </c>
      <c r="I129" s="2">
        <v>15875.949999999999</v>
      </c>
      <c r="J129" s="2">
        <v>1659.58</v>
      </c>
      <c r="K129" s="2">
        <v>1371.82</v>
      </c>
      <c r="L129" s="2">
        <v>6085.5499999999993</v>
      </c>
      <c r="M129" s="2">
        <v>9116.9499999999989</v>
      </c>
      <c r="N129" s="2">
        <v>6759</v>
      </c>
    </row>
    <row r="130" spans="1:16" x14ac:dyDescent="0.2">
      <c r="A130" s="4" t="s">
        <v>227</v>
      </c>
      <c r="B130" s="2" t="s">
        <v>228</v>
      </c>
      <c r="C130" s="13">
        <v>11929</v>
      </c>
      <c r="D130" s="2">
        <v>0</v>
      </c>
      <c r="E130" s="2">
        <v>737</v>
      </c>
      <c r="F130" s="2">
        <v>455</v>
      </c>
      <c r="G130" s="2">
        <v>425.1</v>
      </c>
      <c r="H130" s="2">
        <v>1988.15</v>
      </c>
      <c r="I130" s="2">
        <v>15534.25</v>
      </c>
      <c r="J130" s="2">
        <v>1580.7600000000002</v>
      </c>
      <c r="K130" s="2">
        <v>1371.82</v>
      </c>
      <c r="L130" s="2">
        <v>4342.67</v>
      </c>
      <c r="M130" s="2">
        <v>7295.25</v>
      </c>
      <c r="N130" s="2">
        <v>8239</v>
      </c>
    </row>
    <row r="131" spans="1:16" x14ac:dyDescent="0.2">
      <c r="A131" s="4" t="s">
        <v>229</v>
      </c>
      <c r="B131" s="2" t="s">
        <v>230</v>
      </c>
      <c r="C131" s="13">
        <v>12688</v>
      </c>
      <c r="D131" s="2">
        <v>400</v>
      </c>
      <c r="E131" s="2">
        <v>802</v>
      </c>
      <c r="F131" s="2">
        <v>482</v>
      </c>
      <c r="G131" s="2">
        <v>425.1</v>
      </c>
      <c r="H131" s="2">
        <v>2114.65</v>
      </c>
      <c r="I131" s="2">
        <v>16911.75</v>
      </c>
      <c r="J131" s="2">
        <v>1876.49</v>
      </c>
      <c r="K131" s="2">
        <v>1459.1</v>
      </c>
      <c r="L131" s="2">
        <v>6470.66</v>
      </c>
      <c r="M131" s="2">
        <v>9806.25</v>
      </c>
      <c r="N131" s="2">
        <v>7105.5</v>
      </c>
    </row>
    <row r="132" spans="1:16" x14ac:dyDescent="0.2">
      <c r="A132" s="4" t="s">
        <v>231</v>
      </c>
      <c r="B132" s="2" t="s">
        <v>232</v>
      </c>
      <c r="C132" s="13">
        <v>12688</v>
      </c>
      <c r="D132" s="2">
        <v>0</v>
      </c>
      <c r="E132" s="2">
        <v>802</v>
      </c>
      <c r="F132" s="2">
        <v>482</v>
      </c>
      <c r="G132" s="2">
        <v>283.39999999999998</v>
      </c>
      <c r="H132" s="2">
        <v>2114.65</v>
      </c>
      <c r="I132" s="2">
        <v>16370.05</v>
      </c>
      <c r="J132" s="2">
        <v>1760.77</v>
      </c>
      <c r="K132" s="2">
        <v>1459.1</v>
      </c>
      <c r="L132" s="2">
        <v>5150.68</v>
      </c>
      <c r="M132" s="2">
        <v>8370.5499999999993</v>
      </c>
      <c r="N132" s="2">
        <v>7999.5</v>
      </c>
    </row>
    <row r="133" spans="1:16" x14ac:dyDescent="0.2">
      <c r="A133" s="4" t="s">
        <v>233</v>
      </c>
      <c r="B133" s="2" t="s">
        <v>234</v>
      </c>
      <c r="C133" s="13">
        <v>11929</v>
      </c>
      <c r="D133" s="2">
        <v>0</v>
      </c>
      <c r="E133" s="2">
        <v>737</v>
      </c>
      <c r="F133" s="2">
        <v>318.52</v>
      </c>
      <c r="G133" s="2">
        <v>283.39999999999998</v>
      </c>
      <c r="H133" s="2">
        <v>1988.15</v>
      </c>
      <c r="I133" s="2">
        <v>15256.07</v>
      </c>
      <c r="J133" s="2">
        <v>1681.48</v>
      </c>
      <c r="K133" s="2">
        <v>1371.82</v>
      </c>
      <c r="L133" s="2">
        <v>1683.7700000000004</v>
      </c>
      <c r="M133" s="2">
        <v>4737.0700000000006</v>
      </c>
      <c r="N133" s="2">
        <v>10519</v>
      </c>
    </row>
    <row r="134" spans="1:16" x14ac:dyDescent="0.2">
      <c r="A134" s="4" t="s">
        <v>526</v>
      </c>
      <c r="B134" s="17" t="s">
        <v>527</v>
      </c>
      <c r="C134" s="13">
        <v>11929</v>
      </c>
      <c r="D134" s="2">
        <v>0</v>
      </c>
      <c r="E134" s="2">
        <v>565.03</v>
      </c>
      <c r="F134" s="2">
        <v>348.83</v>
      </c>
      <c r="G134" s="2">
        <v>141.69999999999999</v>
      </c>
      <c r="H134" s="2">
        <f>1988.15+12800.42</f>
        <v>14788.57</v>
      </c>
      <c r="I134" s="2">
        <v>27773.13</v>
      </c>
      <c r="J134" s="2">
        <v>2814.44</v>
      </c>
      <c r="K134" s="2">
        <v>685.91</v>
      </c>
      <c r="L134" s="2">
        <v>6143.28</v>
      </c>
      <c r="M134" s="2">
        <v>9643.6299999999992</v>
      </c>
      <c r="N134" s="2">
        <v>18129.5</v>
      </c>
    </row>
    <row r="135" spans="1:16" x14ac:dyDescent="0.2">
      <c r="A135" s="4" t="s">
        <v>235</v>
      </c>
      <c r="B135" s="2" t="s">
        <v>236</v>
      </c>
      <c r="C135" s="13">
        <v>11929</v>
      </c>
      <c r="D135" s="2">
        <v>0</v>
      </c>
      <c r="E135" s="2">
        <v>737</v>
      </c>
      <c r="F135" s="2">
        <v>455</v>
      </c>
      <c r="G135" s="2">
        <v>0</v>
      </c>
      <c r="H135" s="2">
        <v>1988.15</v>
      </c>
      <c r="I135" s="2">
        <v>15109.15</v>
      </c>
      <c r="J135" s="2">
        <v>1498.6999999999998</v>
      </c>
      <c r="K135" s="2">
        <v>1371.82</v>
      </c>
      <c r="L135" s="2">
        <v>4119.630000000001</v>
      </c>
      <c r="M135" s="2">
        <v>6990.1500000000005</v>
      </c>
      <c r="N135" s="2">
        <v>8119</v>
      </c>
    </row>
    <row r="136" spans="1:16" x14ac:dyDescent="0.2">
      <c r="A136" s="4" t="s">
        <v>237</v>
      </c>
      <c r="B136" s="2" t="s">
        <v>238</v>
      </c>
      <c r="C136" s="13">
        <v>11929</v>
      </c>
      <c r="D136" s="2">
        <v>0</v>
      </c>
      <c r="E136" s="2">
        <v>737</v>
      </c>
      <c r="F136" s="2">
        <v>455</v>
      </c>
      <c r="G136" s="2">
        <v>0</v>
      </c>
      <c r="H136" s="2">
        <v>1988.1</v>
      </c>
      <c r="I136" s="2">
        <v>15109.1</v>
      </c>
      <c r="J136" s="2">
        <v>1490.63</v>
      </c>
      <c r="K136" s="2">
        <v>1371.78</v>
      </c>
      <c r="L136" s="2">
        <v>5000.6900000000005</v>
      </c>
      <c r="M136" s="2">
        <v>7863.1</v>
      </c>
      <c r="N136" s="2">
        <v>7246</v>
      </c>
    </row>
    <row r="137" spans="1:16" x14ac:dyDescent="0.2">
      <c r="A137" s="4" t="s">
        <v>239</v>
      </c>
      <c r="B137" s="2" t="s">
        <v>240</v>
      </c>
      <c r="C137" s="13">
        <v>11929</v>
      </c>
      <c r="D137" s="2">
        <v>0</v>
      </c>
      <c r="E137" s="2">
        <v>737</v>
      </c>
      <c r="F137" s="2">
        <v>455</v>
      </c>
      <c r="G137" s="2">
        <v>0</v>
      </c>
      <c r="H137" s="2">
        <v>1988.1</v>
      </c>
      <c r="I137" s="2">
        <v>15109.1</v>
      </c>
      <c r="J137" s="2">
        <v>1498.65</v>
      </c>
      <c r="K137" s="2">
        <v>1371.78</v>
      </c>
      <c r="L137" s="2">
        <v>3414.17</v>
      </c>
      <c r="M137" s="2">
        <v>6284.6</v>
      </c>
      <c r="N137" s="2">
        <v>8824.5</v>
      </c>
    </row>
    <row r="138" spans="1:16" x14ac:dyDescent="0.2">
      <c r="A138" s="4" t="s">
        <v>241</v>
      </c>
      <c r="B138" s="2" t="s">
        <v>242</v>
      </c>
      <c r="C138" s="13">
        <v>14256</v>
      </c>
      <c r="D138" s="2">
        <v>0</v>
      </c>
      <c r="E138" s="2">
        <v>941.16</v>
      </c>
      <c r="F138" s="2">
        <v>645</v>
      </c>
      <c r="G138" s="2">
        <v>0</v>
      </c>
      <c r="H138" s="2">
        <v>2376</v>
      </c>
      <c r="I138" s="2">
        <v>18218.16</v>
      </c>
      <c r="J138" s="2">
        <v>2182.0500000000002</v>
      </c>
      <c r="K138" s="2">
        <v>1639.44</v>
      </c>
      <c r="L138" s="2">
        <v>-0.32999999999992724</v>
      </c>
      <c r="M138" s="2">
        <v>3821.1600000000003</v>
      </c>
      <c r="N138" s="2">
        <v>14397</v>
      </c>
    </row>
    <row r="139" spans="1:16" x14ac:dyDescent="0.2">
      <c r="A139" s="4" t="s">
        <v>243</v>
      </c>
      <c r="B139" s="2" t="s">
        <v>244</v>
      </c>
      <c r="C139" s="13">
        <v>11929</v>
      </c>
      <c r="D139" s="2">
        <v>200</v>
      </c>
      <c r="E139" s="2">
        <v>737</v>
      </c>
      <c r="F139" s="2">
        <v>455</v>
      </c>
      <c r="G139" s="2">
        <v>0</v>
      </c>
      <c r="H139" s="2">
        <v>1988.1</v>
      </c>
      <c r="I139" s="2">
        <v>15309.1</v>
      </c>
      <c r="J139" s="2">
        <v>1539.9099999999999</v>
      </c>
      <c r="K139" s="2">
        <v>1371.78</v>
      </c>
      <c r="L139" s="2">
        <v>0.40999999999985448</v>
      </c>
      <c r="M139" s="2">
        <v>2912.0999999999995</v>
      </c>
      <c r="N139" s="2">
        <v>12397</v>
      </c>
    </row>
    <row r="140" spans="1:16" x14ac:dyDescent="0.2">
      <c r="A140" s="4" t="s">
        <v>245</v>
      </c>
      <c r="B140" s="2" t="s">
        <v>246</v>
      </c>
      <c r="C140" s="13">
        <v>11929</v>
      </c>
      <c r="D140" s="2">
        <v>0</v>
      </c>
      <c r="E140" s="2">
        <v>737</v>
      </c>
      <c r="F140" s="2">
        <v>675</v>
      </c>
      <c r="G140" s="2">
        <v>0</v>
      </c>
      <c r="H140" s="2">
        <v>904.18</v>
      </c>
      <c r="I140" s="2">
        <v>14245.18</v>
      </c>
      <c r="J140" s="2">
        <v>1425.04</v>
      </c>
      <c r="K140" s="2">
        <v>1371.78</v>
      </c>
      <c r="L140" s="2">
        <v>10.860000000000582</v>
      </c>
      <c r="M140" s="2">
        <v>2807.6800000000003</v>
      </c>
      <c r="N140" s="2">
        <v>11437.5</v>
      </c>
    </row>
    <row r="141" spans="1:16" x14ac:dyDescent="0.2">
      <c r="A141" s="4" t="s">
        <v>247</v>
      </c>
      <c r="B141" s="13" t="s">
        <v>248</v>
      </c>
      <c r="C141" s="2">
        <v>5964.45</v>
      </c>
      <c r="D141" s="2">
        <v>0</v>
      </c>
      <c r="E141" s="2">
        <v>368.5</v>
      </c>
      <c r="F141" s="2">
        <v>337.5</v>
      </c>
      <c r="G141" s="2">
        <v>0</v>
      </c>
      <c r="H141" s="2">
        <v>0</v>
      </c>
      <c r="I141" s="2">
        <v>6670.45</v>
      </c>
      <c r="J141" s="2">
        <v>713.71</v>
      </c>
      <c r="K141" s="2">
        <v>685.91</v>
      </c>
      <c r="L141" s="2">
        <v>-0.17000000000007276</v>
      </c>
      <c r="M141" s="2">
        <v>1399.4499999999998</v>
      </c>
      <c r="N141" s="2">
        <v>5271</v>
      </c>
    </row>
    <row r="142" spans="1:16" s="12" customFormat="1" x14ac:dyDescent="0.2">
      <c r="A142" s="11"/>
      <c r="C142" s="12" t="s">
        <v>39</v>
      </c>
      <c r="D142" s="12" t="s">
        <v>39</v>
      </c>
      <c r="E142" s="12" t="s">
        <v>39</v>
      </c>
      <c r="F142" s="12" t="s">
        <v>39</v>
      </c>
      <c r="G142" s="12" t="s">
        <v>39</v>
      </c>
      <c r="H142" s="12" t="s">
        <v>39</v>
      </c>
      <c r="I142" s="12" t="s">
        <v>39</v>
      </c>
      <c r="J142" s="12" t="s">
        <v>39</v>
      </c>
      <c r="K142" s="12" t="s">
        <v>39</v>
      </c>
      <c r="L142" s="12" t="s">
        <v>39</v>
      </c>
      <c r="M142" s="12" t="s">
        <v>39</v>
      </c>
      <c r="N142" s="12" t="s">
        <v>39</v>
      </c>
      <c r="O142" s="2"/>
      <c r="P142" s="2"/>
    </row>
    <row r="144" spans="1:16" x14ac:dyDescent="0.2">
      <c r="A144" s="10" t="s">
        <v>251</v>
      </c>
    </row>
    <row r="145" spans="1:16" x14ac:dyDescent="0.2">
      <c r="A145" s="4" t="s">
        <v>252</v>
      </c>
      <c r="B145" s="2" t="s">
        <v>253</v>
      </c>
      <c r="C145" s="13">
        <v>14256</v>
      </c>
      <c r="D145" s="2">
        <v>400</v>
      </c>
      <c r="E145" s="2">
        <v>941</v>
      </c>
      <c r="F145" s="2">
        <v>645</v>
      </c>
      <c r="G145" s="2">
        <v>851.02</v>
      </c>
      <c r="H145" s="2">
        <v>0</v>
      </c>
      <c r="I145" s="2">
        <v>17093.02</v>
      </c>
      <c r="J145" s="2">
        <v>2449.1600000000003</v>
      </c>
      <c r="K145" s="2">
        <v>1639.4</v>
      </c>
      <c r="L145" s="2">
        <v>4478.4599999999991</v>
      </c>
      <c r="M145" s="2">
        <v>8567.02</v>
      </c>
      <c r="N145" s="2">
        <v>8526</v>
      </c>
    </row>
    <row r="146" spans="1:16" x14ac:dyDescent="0.2">
      <c r="A146" s="4" t="s">
        <v>254</v>
      </c>
      <c r="B146" s="2" t="s">
        <v>255</v>
      </c>
      <c r="C146" s="13">
        <v>12319</v>
      </c>
      <c r="D146" s="2">
        <v>0</v>
      </c>
      <c r="E146" s="2">
        <v>788</v>
      </c>
      <c r="F146" s="2">
        <v>468</v>
      </c>
      <c r="G146" s="2">
        <v>708.5</v>
      </c>
      <c r="H146" s="2">
        <v>0</v>
      </c>
      <c r="I146" s="2">
        <v>14283.5</v>
      </c>
      <c r="J146" s="2">
        <v>1755.77</v>
      </c>
      <c r="K146" s="2">
        <v>1416.68</v>
      </c>
      <c r="L146" s="2">
        <v>3885.0499999999993</v>
      </c>
      <c r="M146" s="2">
        <v>7057.4999999999991</v>
      </c>
      <c r="N146" s="2">
        <v>7226</v>
      </c>
    </row>
    <row r="147" spans="1:16" x14ac:dyDescent="0.2">
      <c r="A147" s="4" t="s">
        <v>256</v>
      </c>
      <c r="B147" s="2" t="s">
        <v>257</v>
      </c>
      <c r="C147" s="13">
        <v>12319</v>
      </c>
      <c r="D147" s="2">
        <v>200</v>
      </c>
      <c r="E147" s="2">
        <v>788</v>
      </c>
      <c r="F147" s="2">
        <v>468</v>
      </c>
      <c r="G147" s="2">
        <v>566.79999999999995</v>
      </c>
      <c r="H147" s="2">
        <v>0</v>
      </c>
      <c r="I147" s="2">
        <v>14341.8</v>
      </c>
      <c r="J147" s="2">
        <v>1768.21</v>
      </c>
      <c r="K147" s="2">
        <v>1416.68</v>
      </c>
      <c r="L147" s="2">
        <v>3075.91</v>
      </c>
      <c r="M147" s="2">
        <v>6260.8</v>
      </c>
      <c r="N147" s="2">
        <v>8081</v>
      </c>
    </row>
    <row r="148" spans="1:16" x14ac:dyDescent="0.2">
      <c r="A148" s="4" t="s">
        <v>258</v>
      </c>
      <c r="B148" s="2" t="s">
        <v>259</v>
      </c>
      <c r="C148" s="13">
        <v>12319</v>
      </c>
      <c r="D148" s="2">
        <v>200</v>
      </c>
      <c r="E148" s="2">
        <v>788</v>
      </c>
      <c r="F148" s="2">
        <v>468</v>
      </c>
      <c r="G148" s="2">
        <v>283.39999999999998</v>
      </c>
      <c r="H148" s="2">
        <v>0</v>
      </c>
      <c r="I148" s="2">
        <v>14058.4</v>
      </c>
      <c r="J148" s="2">
        <v>1707.67</v>
      </c>
      <c r="K148" s="2">
        <v>1416.68</v>
      </c>
      <c r="L148" s="2">
        <v>5509.5499999999993</v>
      </c>
      <c r="M148" s="2">
        <v>8633.9</v>
      </c>
      <c r="N148" s="2">
        <v>5424.5</v>
      </c>
    </row>
    <row r="149" spans="1:16" x14ac:dyDescent="0.2">
      <c r="A149" s="4" t="s">
        <v>260</v>
      </c>
      <c r="B149" s="2" t="s">
        <v>261</v>
      </c>
      <c r="C149" s="13">
        <v>12319</v>
      </c>
      <c r="D149" s="2">
        <v>200</v>
      </c>
      <c r="E149" s="2">
        <v>788</v>
      </c>
      <c r="F149" s="2">
        <v>468</v>
      </c>
      <c r="G149" s="2">
        <v>0</v>
      </c>
      <c r="H149" s="2">
        <v>0</v>
      </c>
      <c r="I149" s="2">
        <v>13775</v>
      </c>
      <c r="J149" s="2">
        <v>1880.35</v>
      </c>
      <c r="K149" s="2">
        <v>1416.68</v>
      </c>
      <c r="L149" s="2">
        <v>1860.4700000000012</v>
      </c>
      <c r="M149" s="2">
        <v>5157.5000000000009</v>
      </c>
      <c r="N149" s="2">
        <v>8617.5</v>
      </c>
    </row>
    <row r="150" spans="1:16" x14ac:dyDescent="0.2">
      <c r="A150" s="4" t="s">
        <v>262</v>
      </c>
      <c r="B150" s="2" t="s">
        <v>263</v>
      </c>
      <c r="C150" s="13">
        <v>12319</v>
      </c>
      <c r="D150" s="2">
        <v>0</v>
      </c>
      <c r="E150" s="2">
        <v>788</v>
      </c>
      <c r="F150" s="2">
        <v>468</v>
      </c>
      <c r="G150" s="2">
        <v>0</v>
      </c>
      <c r="H150" s="2">
        <v>0</v>
      </c>
      <c r="I150" s="2">
        <v>13575</v>
      </c>
      <c r="J150" s="2">
        <v>1604.43</v>
      </c>
      <c r="K150" s="2">
        <v>1416.68</v>
      </c>
      <c r="L150" s="2">
        <v>2690.8899999999994</v>
      </c>
      <c r="M150" s="2">
        <v>5712</v>
      </c>
      <c r="N150" s="2">
        <v>7863</v>
      </c>
    </row>
    <row r="151" spans="1:16" s="12" customFormat="1" x14ac:dyDescent="0.2">
      <c r="A151" s="11"/>
      <c r="C151" s="12" t="s">
        <v>39</v>
      </c>
      <c r="D151" s="12" t="s">
        <v>39</v>
      </c>
      <c r="E151" s="12" t="s">
        <v>39</v>
      </c>
      <c r="F151" s="12" t="s">
        <v>39</v>
      </c>
      <c r="G151" s="12" t="s">
        <v>39</v>
      </c>
      <c r="H151" s="12" t="s">
        <v>39</v>
      </c>
      <c r="I151" s="12" t="s">
        <v>39</v>
      </c>
      <c r="J151" s="12" t="s">
        <v>39</v>
      </c>
      <c r="K151" s="12" t="s">
        <v>39</v>
      </c>
      <c r="L151" s="12" t="s">
        <v>39</v>
      </c>
      <c r="M151" s="12" t="s">
        <v>39</v>
      </c>
      <c r="N151" s="12" t="s">
        <v>39</v>
      </c>
      <c r="O151" s="2"/>
      <c r="P151" s="2"/>
    </row>
    <row r="153" spans="1:16" x14ac:dyDescent="0.2">
      <c r="A153" s="10" t="s">
        <v>264</v>
      </c>
    </row>
    <row r="154" spans="1:16" x14ac:dyDescent="0.2">
      <c r="A154" s="4" t="s">
        <v>265</v>
      </c>
      <c r="B154" s="2" t="s">
        <v>266</v>
      </c>
      <c r="C154" s="13">
        <v>14256</v>
      </c>
      <c r="D154" s="2">
        <v>400</v>
      </c>
      <c r="E154" s="2">
        <v>941</v>
      </c>
      <c r="F154" s="2">
        <v>645</v>
      </c>
      <c r="G154" s="2">
        <v>425.1</v>
      </c>
      <c r="H154" s="2">
        <v>0</v>
      </c>
      <c r="I154" s="2">
        <v>16667.099999999999</v>
      </c>
      <c r="J154" s="2">
        <v>2358.1800000000003</v>
      </c>
      <c r="K154" s="2">
        <v>1639.4</v>
      </c>
      <c r="L154" s="2">
        <v>3769.5199999999986</v>
      </c>
      <c r="M154" s="2">
        <v>7767.0999999999985</v>
      </c>
      <c r="N154" s="2">
        <v>8900</v>
      </c>
    </row>
    <row r="155" spans="1:16" x14ac:dyDescent="0.2">
      <c r="A155" s="4" t="s">
        <v>267</v>
      </c>
      <c r="B155" s="2" t="s">
        <v>268</v>
      </c>
      <c r="C155" s="13">
        <v>12319</v>
      </c>
      <c r="D155" s="2">
        <v>200</v>
      </c>
      <c r="E155" s="2">
        <v>788</v>
      </c>
      <c r="F155" s="2">
        <v>468</v>
      </c>
      <c r="G155" s="2">
        <v>283.39999999999998</v>
      </c>
      <c r="H155" s="2">
        <v>0</v>
      </c>
      <c r="I155" s="2">
        <v>14058.4</v>
      </c>
      <c r="J155" s="2">
        <v>1707.67</v>
      </c>
      <c r="K155" s="2">
        <v>1416.68</v>
      </c>
      <c r="L155" s="2">
        <v>5754.0499999999993</v>
      </c>
      <c r="M155" s="2">
        <v>8878.4</v>
      </c>
      <c r="N155" s="2">
        <v>5180</v>
      </c>
    </row>
    <row r="156" spans="1:16" s="12" customFormat="1" x14ac:dyDescent="0.2">
      <c r="A156" s="11"/>
      <c r="C156" s="12" t="s">
        <v>39</v>
      </c>
      <c r="D156" s="12" t="s">
        <v>39</v>
      </c>
      <c r="E156" s="12" t="s">
        <v>39</v>
      </c>
      <c r="F156" s="12" t="s">
        <v>39</v>
      </c>
      <c r="G156" s="12" t="s">
        <v>39</v>
      </c>
      <c r="H156" s="12" t="s">
        <v>39</v>
      </c>
      <c r="I156" s="12" t="s">
        <v>39</v>
      </c>
      <c r="J156" s="12" t="s">
        <v>39</v>
      </c>
      <c r="K156" s="12" t="s">
        <v>39</v>
      </c>
      <c r="L156" s="12" t="s">
        <v>39</v>
      </c>
      <c r="M156" s="12" t="s">
        <v>39</v>
      </c>
      <c r="N156" s="12" t="s">
        <v>39</v>
      </c>
      <c r="O156" s="2"/>
      <c r="P156" s="2"/>
    </row>
    <row r="158" spans="1:16" x14ac:dyDescent="0.2">
      <c r="A158" s="10" t="s">
        <v>269</v>
      </c>
    </row>
    <row r="159" spans="1:16" x14ac:dyDescent="0.2">
      <c r="A159" s="4" t="s">
        <v>528</v>
      </c>
      <c r="B159" s="18" t="s">
        <v>529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f>91257.12+298.22</f>
        <v>91555.34</v>
      </c>
      <c r="I159" s="2">
        <v>91555.34</v>
      </c>
      <c r="J159" s="2">
        <v>1615.11</v>
      </c>
      <c r="K159" s="2">
        <v>0</v>
      </c>
      <c r="L159" s="2">
        <v>159.72999999999999</v>
      </c>
      <c r="M159" s="2">
        <v>1774.84</v>
      </c>
      <c r="N159" s="2">
        <v>89780.5</v>
      </c>
    </row>
    <row r="160" spans="1:16" x14ac:dyDescent="0.2">
      <c r="A160" s="4" t="s">
        <v>270</v>
      </c>
      <c r="B160" s="2" t="s">
        <v>271</v>
      </c>
      <c r="C160" s="2">
        <v>13775</v>
      </c>
      <c r="D160" s="2">
        <v>400</v>
      </c>
      <c r="E160" s="2">
        <v>903</v>
      </c>
      <c r="F160" s="2">
        <v>549</v>
      </c>
      <c r="G160" s="2">
        <v>708.5</v>
      </c>
      <c r="H160" s="2">
        <v>2295.8000000000002</v>
      </c>
      <c r="I160" s="2">
        <v>18631.3</v>
      </c>
      <c r="J160" s="2">
        <v>2270.2600000000002</v>
      </c>
      <c r="K160" s="2">
        <v>1584.1</v>
      </c>
      <c r="L160" s="2">
        <v>10116.439999999999</v>
      </c>
      <c r="M160" s="2">
        <v>13970.8</v>
      </c>
      <c r="N160" s="2">
        <v>4660.5</v>
      </c>
    </row>
    <row r="161" spans="1:14" x14ac:dyDescent="0.2">
      <c r="A161" s="4" t="s">
        <v>272</v>
      </c>
      <c r="B161" s="2" t="s">
        <v>273</v>
      </c>
      <c r="C161" s="2">
        <v>13775</v>
      </c>
      <c r="D161" s="2">
        <v>0</v>
      </c>
      <c r="E161" s="2">
        <v>903</v>
      </c>
      <c r="F161" s="2">
        <v>549</v>
      </c>
      <c r="G161" s="2">
        <f>637.65+354.25</f>
        <v>991.9</v>
      </c>
      <c r="H161" s="2">
        <v>2295.8000000000002</v>
      </c>
      <c r="I161" s="2">
        <v>18514.7</v>
      </c>
      <c r="J161" s="2">
        <v>2166</v>
      </c>
      <c r="K161" s="2">
        <v>1584.1</v>
      </c>
      <c r="L161" s="2">
        <v>5140.6000000000004</v>
      </c>
      <c r="M161" s="2">
        <v>8890.7000000000007</v>
      </c>
      <c r="N161" s="2">
        <v>9624</v>
      </c>
    </row>
    <row r="162" spans="1:14" x14ac:dyDescent="0.2">
      <c r="A162" s="4" t="s">
        <v>274</v>
      </c>
      <c r="B162" s="2" t="s">
        <v>275</v>
      </c>
      <c r="C162" s="2">
        <v>13308</v>
      </c>
      <c r="D162" s="2">
        <v>200</v>
      </c>
      <c r="E162" s="2">
        <v>915</v>
      </c>
      <c r="F162" s="2">
        <v>616</v>
      </c>
      <c r="G162" s="2">
        <v>566.79999999999995</v>
      </c>
      <c r="H162" s="2">
        <v>2217.9499999999998</v>
      </c>
      <c r="I162" s="2">
        <v>17823.75</v>
      </c>
      <c r="J162" s="2">
        <v>2067.7000000000003</v>
      </c>
      <c r="K162" s="2">
        <v>1530.38</v>
      </c>
      <c r="L162" s="2">
        <v>133.17000000000007</v>
      </c>
      <c r="M162" s="2">
        <v>3731.2500000000005</v>
      </c>
      <c r="N162" s="2">
        <v>14092.5</v>
      </c>
    </row>
    <row r="163" spans="1:14" x14ac:dyDescent="0.2">
      <c r="A163" s="4" t="s">
        <v>276</v>
      </c>
      <c r="B163" s="2" t="s">
        <v>277</v>
      </c>
      <c r="C163" s="2">
        <v>12688</v>
      </c>
      <c r="D163" s="2">
        <v>200</v>
      </c>
      <c r="E163" s="2">
        <v>802</v>
      </c>
      <c r="F163" s="2">
        <v>482</v>
      </c>
      <c r="G163" s="2">
        <v>566.79999999999995</v>
      </c>
      <c r="H163" s="2">
        <v>2114.65</v>
      </c>
      <c r="I163" s="2">
        <v>16853.45</v>
      </c>
      <c r="J163" s="2">
        <v>1851.61</v>
      </c>
      <c r="K163" s="2">
        <v>1459.1</v>
      </c>
      <c r="L163" s="2">
        <v>8628.7400000000016</v>
      </c>
      <c r="M163" s="2">
        <v>11939.45</v>
      </c>
      <c r="N163" s="2">
        <v>4914</v>
      </c>
    </row>
    <row r="164" spans="1:14" x14ac:dyDescent="0.2">
      <c r="A164" s="4" t="s">
        <v>278</v>
      </c>
      <c r="B164" s="2" t="s">
        <v>279</v>
      </c>
      <c r="C164" s="2">
        <v>13775</v>
      </c>
      <c r="D164" s="2">
        <v>200</v>
      </c>
      <c r="E164" s="2">
        <v>903</v>
      </c>
      <c r="F164" s="2">
        <v>549</v>
      </c>
      <c r="G164" s="2">
        <v>566.79999999999995</v>
      </c>
      <c r="H164" s="2">
        <v>2295.8000000000002</v>
      </c>
      <c r="I164" s="2">
        <v>18289.599999999999</v>
      </c>
      <c r="J164" s="2">
        <v>2197.2600000000002</v>
      </c>
      <c r="K164" s="2">
        <v>1584.1</v>
      </c>
      <c r="L164" s="2">
        <v>8528.739999999998</v>
      </c>
      <c r="M164" s="2">
        <v>12310.099999999999</v>
      </c>
      <c r="N164" s="2">
        <v>5979.5</v>
      </c>
    </row>
    <row r="165" spans="1:14" x14ac:dyDescent="0.2">
      <c r="A165" s="4" t="s">
        <v>280</v>
      </c>
      <c r="B165" s="2" t="s">
        <v>281</v>
      </c>
      <c r="C165" s="2">
        <v>13308</v>
      </c>
      <c r="D165" s="2">
        <v>0</v>
      </c>
      <c r="E165" s="2">
        <v>915</v>
      </c>
      <c r="F165" s="2">
        <v>616</v>
      </c>
      <c r="G165" s="2">
        <v>566.79999999999995</v>
      </c>
      <c r="H165" s="2">
        <v>2217.9499999999998</v>
      </c>
      <c r="I165" s="2">
        <v>17623.75</v>
      </c>
      <c r="J165" s="2">
        <v>2017.27</v>
      </c>
      <c r="K165" s="2">
        <v>1530.38</v>
      </c>
      <c r="L165" s="2">
        <v>7427.6</v>
      </c>
      <c r="M165" s="2">
        <v>10975.25</v>
      </c>
      <c r="N165" s="2">
        <v>6648.5</v>
      </c>
    </row>
    <row r="166" spans="1:14" x14ac:dyDescent="0.2">
      <c r="A166" s="4" t="s">
        <v>282</v>
      </c>
      <c r="B166" s="2" t="s">
        <v>283</v>
      </c>
      <c r="C166" s="2">
        <v>13775</v>
      </c>
      <c r="D166" s="2">
        <v>0</v>
      </c>
      <c r="E166" s="2">
        <v>903</v>
      </c>
      <c r="F166" s="2">
        <v>549</v>
      </c>
      <c r="G166" s="2">
        <v>566.79999999999995</v>
      </c>
      <c r="H166" s="2">
        <v>2295.8000000000002</v>
      </c>
      <c r="I166" s="2">
        <v>18089.599999999999</v>
      </c>
      <c r="J166" s="2">
        <v>2154.54</v>
      </c>
      <c r="K166" s="2">
        <v>1584.1</v>
      </c>
      <c r="L166" s="2">
        <v>6700.4599999999991</v>
      </c>
      <c r="M166" s="2">
        <v>10439.099999999999</v>
      </c>
      <c r="N166" s="2">
        <v>7650.5</v>
      </c>
    </row>
    <row r="167" spans="1:14" x14ac:dyDescent="0.2">
      <c r="A167" s="4" t="s">
        <v>284</v>
      </c>
      <c r="B167" s="2" t="s">
        <v>285</v>
      </c>
      <c r="C167" s="2">
        <v>11929</v>
      </c>
      <c r="D167" s="2">
        <v>200</v>
      </c>
      <c r="E167" s="2">
        <v>737</v>
      </c>
      <c r="F167" s="2">
        <v>455</v>
      </c>
      <c r="G167" s="2">
        <v>507.95</v>
      </c>
      <c r="H167" s="2">
        <v>1988.15</v>
      </c>
      <c r="I167" s="2">
        <v>15817.1</v>
      </c>
      <c r="J167" s="2">
        <v>1638.17</v>
      </c>
      <c r="K167" s="2">
        <v>1371.82</v>
      </c>
      <c r="L167" s="2">
        <v>160.61000000000058</v>
      </c>
      <c r="M167" s="2">
        <v>3170.6000000000004</v>
      </c>
      <c r="N167" s="2">
        <v>12646.5</v>
      </c>
    </row>
    <row r="168" spans="1:14" x14ac:dyDescent="0.2">
      <c r="A168" s="4" t="s">
        <v>286</v>
      </c>
      <c r="B168" s="2" t="s">
        <v>287</v>
      </c>
      <c r="C168" s="2">
        <v>9982</v>
      </c>
      <c r="D168" s="2">
        <v>200</v>
      </c>
      <c r="E168" s="2">
        <v>687</v>
      </c>
      <c r="F168" s="2">
        <v>462</v>
      </c>
      <c r="G168" s="2">
        <v>425.1</v>
      </c>
      <c r="H168" s="2">
        <v>1663.4</v>
      </c>
      <c r="I168" s="2">
        <v>13419.5</v>
      </c>
      <c r="J168" s="2">
        <v>1187.22</v>
      </c>
      <c r="K168" s="2">
        <v>1147.74</v>
      </c>
      <c r="L168" s="2">
        <v>114.54000000000087</v>
      </c>
      <c r="M168" s="2">
        <v>2449.5000000000009</v>
      </c>
      <c r="N168" s="2">
        <v>10970</v>
      </c>
    </row>
    <row r="169" spans="1:14" x14ac:dyDescent="0.2">
      <c r="A169" s="4" t="s">
        <v>288</v>
      </c>
      <c r="B169" s="2" t="s">
        <v>289</v>
      </c>
      <c r="C169" s="2">
        <v>13775</v>
      </c>
      <c r="D169" s="2">
        <v>400</v>
      </c>
      <c r="E169" s="2">
        <v>903</v>
      </c>
      <c r="F169" s="2">
        <v>549</v>
      </c>
      <c r="G169" s="2">
        <v>425.1</v>
      </c>
      <c r="H169" s="2">
        <v>2295.8000000000002</v>
      </c>
      <c r="I169" s="2">
        <v>18347.900000000001</v>
      </c>
      <c r="J169" s="2">
        <v>2209.7200000000003</v>
      </c>
      <c r="K169" s="2">
        <v>1584.1</v>
      </c>
      <c r="L169" s="2">
        <v>3908.5800000000017</v>
      </c>
      <c r="M169" s="2">
        <v>7702.4000000000015</v>
      </c>
      <c r="N169" s="2">
        <v>10645.5</v>
      </c>
    </row>
    <row r="170" spans="1:14" x14ac:dyDescent="0.2">
      <c r="A170" s="4" t="s">
        <v>290</v>
      </c>
      <c r="B170" s="2" t="s">
        <v>291</v>
      </c>
      <c r="C170" s="2">
        <v>7992</v>
      </c>
      <c r="D170" s="2">
        <v>200</v>
      </c>
      <c r="E170" s="2">
        <v>547</v>
      </c>
      <c r="F170" s="2">
        <v>340</v>
      </c>
      <c r="G170" s="2">
        <v>425.1</v>
      </c>
      <c r="H170" s="2">
        <v>1331.9</v>
      </c>
      <c r="I170" s="2">
        <v>10836</v>
      </c>
      <c r="J170" s="2">
        <v>769.12</v>
      </c>
      <c r="K170" s="2">
        <v>919.02</v>
      </c>
      <c r="L170" s="2">
        <v>0.36000000000058208</v>
      </c>
      <c r="M170" s="2">
        <v>1688.5000000000005</v>
      </c>
      <c r="N170" s="2">
        <v>9147.5</v>
      </c>
    </row>
    <row r="171" spans="1:14" x14ac:dyDescent="0.2">
      <c r="A171" s="4" t="s">
        <v>292</v>
      </c>
      <c r="B171" s="2" t="s">
        <v>293</v>
      </c>
      <c r="C171" s="2">
        <v>13775</v>
      </c>
      <c r="D171" s="2">
        <v>0</v>
      </c>
      <c r="E171" s="2">
        <v>903</v>
      </c>
      <c r="F171" s="2">
        <v>549</v>
      </c>
      <c r="G171" s="2">
        <v>425.1</v>
      </c>
      <c r="H171" s="2">
        <v>2295.8000000000002</v>
      </c>
      <c r="I171" s="2">
        <v>17947.900000000001</v>
      </c>
      <c r="J171" s="2">
        <v>2124.2799999999997</v>
      </c>
      <c r="K171" s="2">
        <v>1584.1</v>
      </c>
      <c r="L171" s="2">
        <v>4863.0200000000023</v>
      </c>
      <c r="M171" s="2">
        <v>8571.4000000000015</v>
      </c>
      <c r="N171" s="2">
        <v>9376.5</v>
      </c>
    </row>
    <row r="172" spans="1:14" x14ac:dyDescent="0.2">
      <c r="A172" s="4" t="s">
        <v>294</v>
      </c>
      <c r="B172" s="2" t="s">
        <v>295</v>
      </c>
      <c r="C172" s="13">
        <v>13775</v>
      </c>
      <c r="D172" s="2">
        <v>200</v>
      </c>
      <c r="E172" s="2">
        <v>903</v>
      </c>
      <c r="F172" s="2">
        <v>549</v>
      </c>
      <c r="G172" s="2">
        <v>425.1</v>
      </c>
      <c r="H172" s="2">
        <v>2295.8000000000002</v>
      </c>
      <c r="I172" s="2">
        <v>18147.900000000001</v>
      </c>
      <c r="J172" s="2">
        <v>2167</v>
      </c>
      <c r="K172" s="2">
        <v>1584.1</v>
      </c>
      <c r="L172" s="2">
        <v>6382.3000000000011</v>
      </c>
      <c r="M172" s="2">
        <v>10133.400000000001</v>
      </c>
      <c r="N172" s="2">
        <v>8014.5</v>
      </c>
    </row>
    <row r="173" spans="1:14" x14ac:dyDescent="0.2">
      <c r="A173" s="4" t="s">
        <v>296</v>
      </c>
      <c r="B173" s="2" t="s">
        <v>297</v>
      </c>
      <c r="C173" s="13">
        <v>14306</v>
      </c>
      <c r="D173" s="2">
        <v>200</v>
      </c>
      <c r="E173" s="2">
        <v>1016</v>
      </c>
      <c r="F173" s="2">
        <v>684</v>
      </c>
      <c r="G173" s="2">
        <v>425.1</v>
      </c>
      <c r="H173" s="2">
        <v>2384.3000000000002</v>
      </c>
      <c r="I173" s="2">
        <v>19015.399999999998</v>
      </c>
      <c r="J173" s="2">
        <v>2352.2999999999997</v>
      </c>
      <c r="K173" s="2">
        <v>1645.16</v>
      </c>
      <c r="L173" s="2">
        <v>7071.9399999999987</v>
      </c>
      <c r="M173" s="2">
        <v>11069.399999999998</v>
      </c>
      <c r="N173" s="2">
        <v>7946</v>
      </c>
    </row>
    <row r="174" spans="1:14" x14ac:dyDescent="0.2">
      <c r="A174" s="4" t="s">
        <v>298</v>
      </c>
      <c r="B174" s="2" t="s">
        <v>299</v>
      </c>
      <c r="C174" s="13">
        <v>14306</v>
      </c>
      <c r="D174" s="2">
        <v>0</v>
      </c>
      <c r="E174" s="2">
        <v>1016</v>
      </c>
      <c r="F174" s="2">
        <v>684</v>
      </c>
      <c r="G174" s="2">
        <v>283.39999999999998</v>
      </c>
      <c r="H174" s="2">
        <v>2384.3000000000002</v>
      </c>
      <c r="I174" s="2">
        <v>18673.7</v>
      </c>
      <c r="J174" s="2">
        <v>2275.4899999999998</v>
      </c>
      <c r="K174" s="2">
        <v>1645.16</v>
      </c>
      <c r="L174" s="2">
        <v>161.05000000000109</v>
      </c>
      <c r="M174" s="2">
        <v>4081.7000000000007</v>
      </c>
      <c r="N174" s="2">
        <v>14592</v>
      </c>
    </row>
    <row r="175" spans="1:14" x14ac:dyDescent="0.2">
      <c r="A175" s="4" t="s">
        <v>510</v>
      </c>
      <c r="B175" s="2" t="s">
        <v>511</v>
      </c>
      <c r="C175" s="13">
        <v>13775</v>
      </c>
      <c r="D175" s="2">
        <v>0</v>
      </c>
      <c r="E175" s="2">
        <v>903</v>
      </c>
      <c r="F175" s="2">
        <v>549</v>
      </c>
      <c r="G175" s="2">
        <v>283.39999999999998</v>
      </c>
      <c r="H175" s="2">
        <v>2295.8000000000002</v>
      </c>
      <c r="I175" s="2">
        <v>17806.2</v>
      </c>
      <c r="J175" s="2">
        <v>2094.02</v>
      </c>
      <c r="K175" s="2">
        <v>1584.1</v>
      </c>
      <c r="L175" s="2">
        <v>4419.5800000000017</v>
      </c>
      <c r="M175" s="2">
        <v>8097.7000000000016</v>
      </c>
      <c r="N175" s="2">
        <v>9708.5</v>
      </c>
    </row>
    <row r="176" spans="1:14" x14ac:dyDescent="0.2">
      <c r="A176" s="4" t="s">
        <v>300</v>
      </c>
      <c r="B176" s="2" t="s">
        <v>301</v>
      </c>
      <c r="C176" s="13">
        <v>14306</v>
      </c>
      <c r="D176" s="2">
        <v>0</v>
      </c>
      <c r="E176" s="2">
        <v>1016</v>
      </c>
      <c r="F176" s="2">
        <v>684</v>
      </c>
      <c r="G176" s="2">
        <v>283.39999999999998</v>
      </c>
      <c r="H176" s="2">
        <v>2384.3000000000002</v>
      </c>
      <c r="I176" s="2">
        <v>18673.7</v>
      </c>
      <c r="J176" s="2">
        <v>2275.1999999999998</v>
      </c>
      <c r="K176" s="2">
        <v>1645.16</v>
      </c>
      <c r="L176" s="2">
        <v>8122.84</v>
      </c>
      <c r="M176" s="2">
        <v>12043.2</v>
      </c>
      <c r="N176" s="2">
        <v>6630.5</v>
      </c>
    </row>
    <row r="177" spans="1:14" x14ac:dyDescent="0.2">
      <c r="A177" s="4" t="s">
        <v>302</v>
      </c>
      <c r="B177" s="2" t="s">
        <v>303</v>
      </c>
      <c r="C177" s="13">
        <v>14306</v>
      </c>
      <c r="D177" s="2">
        <v>200</v>
      </c>
      <c r="E177" s="2">
        <v>1016</v>
      </c>
      <c r="F177" s="2">
        <v>684</v>
      </c>
      <c r="G177" s="2">
        <v>283.39999999999998</v>
      </c>
      <c r="H177" s="2">
        <v>2384.3000000000002</v>
      </c>
      <c r="I177" s="2">
        <v>18873.7</v>
      </c>
      <c r="J177" s="2">
        <v>2322.02</v>
      </c>
      <c r="K177" s="2">
        <v>1645.16</v>
      </c>
      <c r="L177" s="2">
        <v>9092.02</v>
      </c>
      <c r="M177" s="2">
        <v>13059.2</v>
      </c>
      <c r="N177" s="2">
        <v>5814.5</v>
      </c>
    </row>
    <row r="178" spans="1:14" x14ac:dyDescent="0.2">
      <c r="A178" s="4" t="s">
        <v>304</v>
      </c>
      <c r="B178" s="2" t="s">
        <v>305</v>
      </c>
      <c r="C178" s="13">
        <v>14306</v>
      </c>
      <c r="D178" s="2">
        <v>0</v>
      </c>
      <c r="E178" s="2">
        <v>1016</v>
      </c>
      <c r="F178" s="2">
        <v>684</v>
      </c>
      <c r="G178" s="2">
        <v>283.39999999999998</v>
      </c>
      <c r="H178" s="2">
        <v>2384.3000000000002</v>
      </c>
      <c r="I178" s="2">
        <v>18673.7</v>
      </c>
      <c r="J178" s="2">
        <v>2279.2999999999997</v>
      </c>
      <c r="K178" s="2">
        <v>1645.16</v>
      </c>
      <c r="L178" s="2">
        <v>5044.2400000000016</v>
      </c>
      <c r="M178" s="2">
        <v>8968.7000000000007</v>
      </c>
      <c r="N178" s="2">
        <v>9705</v>
      </c>
    </row>
    <row r="179" spans="1:14" x14ac:dyDescent="0.2">
      <c r="A179" s="4" t="s">
        <v>306</v>
      </c>
      <c r="B179" s="2" t="s">
        <v>307</v>
      </c>
      <c r="C179" s="13">
        <v>14306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2384.3000000000002</v>
      </c>
      <c r="I179" s="2">
        <v>18673.7</v>
      </c>
      <c r="J179" s="2">
        <v>2279.2999999999997</v>
      </c>
      <c r="K179" s="2">
        <v>1645.16</v>
      </c>
      <c r="L179" s="2">
        <v>2835.2400000000016</v>
      </c>
      <c r="M179" s="2">
        <v>6759.7000000000016</v>
      </c>
      <c r="N179" s="2">
        <v>11914</v>
      </c>
    </row>
    <row r="180" spans="1:14" x14ac:dyDescent="0.2">
      <c r="A180" s="4" t="s">
        <v>308</v>
      </c>
      <c r="B180" s="2" t="s">
        <v>309</v>
      </c>
      <c r="C180" s="13">
        <v>13775</v>
      </c>
      <c r="D180" s="2">
        <v>200</v>
      </c>
      <c r="E180" s="2">
        <v>903</v>
      </c>
      <c r="F180" s="2">
        <v>549</v>
      </c>
      <c r="G180" s="2">
        <v>283.39999999999998</v>
      </c>
      <c r="H180" s="2">
        <v>2295.8000000000002</v>
      </c>
      <c r="I180" s="2">
        <v>18006.2</v>
      </c>
      <c r="J180" s="2">
        <v>2136.7399999999998</v>
      </c>
      <c r="K180" s="2">
        <v>1584.1</v>
      </c>
      <c r="L180" s="2">
        <v>5763.8600000000006</v>
      </c>
      <c r="M180" s="2">
        <v>9484.7000000000007</v>
      </c>
      <c r="N180" s="2">
        <v>8521.5</v>
      </c>
    </row>
    <row r="181" spans="1:14" x14ac:dyDescent="0.2">
      <c r="A181" s="4" t="s">
        <v>310</v>
      </c>
      <c r="B181" s="2" t="s">
        <v>311</v>
      </c>
      <c r="C181" s="13">
        <v>13775</v>
      </c>
      <c r="D181" s="2">
        <v>0</v>
      </c>
      <c r="E181" s="2">
        <v>903</v>
      </c>
      <c r="F181" s="2">
        <v>549</v>
      </c>
      <c r="G181" s="2">
        <v>283.39999999999998</v>
      </c>
      <c r="H181" s="2">
        <v>2295.8000000000002</v>
      </c>
      <c r="I181" s="2">
        <v>17806.2</v>
      </c>
      <c r="J181" s="2">
        <v>2085.85</v>
      </c>
      <c r="K181" s="2">
        <v>1584.1</v>
      </c>
      <c r="L181" s="2">
        <v>176.25</v>
      </c>
      <c r="M181" s="2">
        <v>3846.2</v>
      </c>
      <c r="N181" s="2">
        <v>13960</v>
      </c>
    </row>
    <row r="182" spans="1:14" x14ac:dyDescent="0.2">
      <c r="A182" s="4" t="s">
        <v>312</v>
      </c>
      <c r="B182" s="2" t="s">
        <v>313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2384.3000000000002</v>
      </c>
      <c r="I182" s="2">
        <v>18790.3</v>
      </c>
      <c r="J182" s="2">
        <v>2304.2199999999998</v>
      </c>
      <c r="K182" s="2">
        <v>1645.16</v>
      </c>
      <c r="L182" s="2">
        <v>7543.9199999999983</v>
      </c>
      <c r="M182" s="2">
        <v>11493.3</v>
      </c>
      <c r="N182" s="2">
        <v>7297</v>
      </c>
    </row>
    <row r="183" spans="1:14" x14ac:dyDescent="0.2">
      <c r="A183" s="4" t="s">
        <v>314</v>
      </c>
      <c r="B183" s="13" t="s">
        <v>315</v>
      </c>
      <c r="C183" s="2">
        <v>8583.48</v>
      </c>
      <c r="D183" s="2">
        <v>0</v>
      </c>
      <c r="E183" s="2">
        <v>1016</v>
      </c>
      <c r="F183" s="2">
        <v>410.4</v>
      </c>
      <c r="G183" s="2">
        <v>0</v>
      </c>
      <c r="H183" s="2">
        <v>2384.3000000000002</v>
      </c>
      <c r="I183" s="2">
        <v>12394.18</v>
      </c>
      <c r="J183" s="2">
        <v>1220.46</v>
      </c>
      <c r="K183" s="2">
        <v>1645.16</v>
      </c>
      <c r="L183" s="2">
        <v>68.56000000000131</v>
      </c>
      <c r="M183" s="2">
        <v>2934.1800000000012</v>
      </c>
      <c r="N183" s="2">
        <v>9460</v>
      </c>
    </row>
    <row r="184" spans="1:14" x14ac:dyDescent="0.2">
      <c r="A184" s="4" t="s">
        <v>316</v>
      </c>
      <c r="B184" s="2" t="s">
        <v>317</v>
      </c>
      <c r="C184" s="13">
        <v>14306</v>
      </c>
      <c r="D184" s="2">
        <v>0</v>
      </c>
      <c r="E184" s="2">
        <v>1016</v>
      </c>
      <c r="F184" s="2">
        <v>684</v>
      </c>
      <c r="G184" s="2">
        <v>0</v>
      </c>
      <c r="H184" s="2">
        <v>2384.3000000000002</v>
      </c>
      <c r="I184" s="2">
        <v>18390.3</v>
      </c>
      <c r="J184" s="2">
        <v>2217.08</v>
      </c>
      <c r="K184" s="2">
        <v>1645.16</v>
      </c>
      <c r="L184" s="2">
        <v>1151.0599999999995</v>
      </c>
      <c r="M184" s="2">
        <v>5013.2999999999993</v>
      </c>
      <c r="N184" s="2">
        <v>13377</v>
      </c>
    </row>
    <row r="185" spans="1:14" x14ac:dyDescent="0.2">
      <c r="A185" s="4" t="s">
        <v>318</v>
      </c>
      <c r="B185" s="2" t="s">
        <v>319</v>
      </c>
      <c r="C185" s="13">
        <v>14306</v>
      </c>
      <c r="D185" s="2">
        <v>0</v>
      </c>
      <c r="E185" s="2">
        <v>1016</v>
      </c>
      <c r="F185" s="2">
        <v>684</v>
      </c>
      <c r="G185" s="2">
        <v>0</v>
      </c>
      <c r="H185" s="2">
        <v>2384.3000000000002</v>
      </c>
      <c r="I185" s="2">
        <v>18390.3</v>
      </c>
      <c r="J185" s="2">
        <v>2218.7800000000002</v>
      </c>
      <c r="K185" s="2">
        <v>1645.16</v>
      </c>
      <c r="L185" s="2">
        <v>1989.8599999999988</v>
      </c>
      <c r="M185" s="2">
        <v>5853.7999999999993</v>
      </c>
      <c r="N185" s="2">
        <v>12536.5</v>
      </c>
    </row>
    <row r="186" spans="1:14" x14ac:dyDescent="0.2">
      <c r="A186" s="4" t="s">
        <v>320</v>
      </c>
      <c r="B186" s="2" t="s">
        <v>321</v>
      </c>
      <c r="C186" s="13">
        <v>14306</v>
      </c>
      <c r="D186" s="2">
        <v>200</v>
      </c>
      <c r="E186" s="2">
        <v>1016</v>
      </c>
      <c r="F186" s="2">
        <v>684</v>
      </c>
      <c r="G186" s="2">
        <v>0</v>
      </c>
      <c r="H186" s="2">
        <v>2384.3000000000002</v>
      </c>
      <c r="I186" s="2">
        <v>18590.3</v>
      </c>
      <c r="J186" s="2">
        <v>2261.5</v>
      </c>
      <c r="K186" s="2">
        <v>1645.16</v>
      </c>
      <c r="L186" s="2">
        <v>143.13999999999942</v>
      </c>
      <c r="M186" s="2">
        <v>4049.7999999999993</v>
      </c>
      <c r="N186" s="2">
        <v>14540.5</v>
      </c>
    </row>
    <row r="187" spans="1:14" x14ac:dyDescent="0.2">
      <c r="A187" s="4" t="s">
        <v>322</v>
      </c>
      <c r="B187" s="2" t="s">
        <v>323</v>
      </c>
      <c r="C187" s="13">
        <v>14306</v>
      </c>
      <c r="D187" s="2">
        <v>200</v>
      </c>
      <c r="E187" s="2">
        <v>1016</v>
      </c>
      <c r="F187" s="2">
        <v>684</v>
      </c>
      <c r="G187" s="2">
        <v>0</v>
      </c>
      <c r="H187" s="2">
        <v>2384.3000000000002</v>
      </c>
      <c r="I187" s="2">
        <v>18590.3</v>
      </c>
      <c r="J187" s="2">
        <v>2261.5</v>
      </c>
      <c r="K187" s="2">
        <v>1645.16</v>
      </c>
      <c r="L187" s="2">
        <v>7302.6399999999994</v>
      </c>
      <c r="M187" s="2">
        <v>11209.3</v>
      </c>
      <c r="N187" s="2">
        <v>7381</v>
      </c>
    </row>
    <row r="188" spans="1:14" x14ac:dyDescent="0.2">
      <c r="A188" s="4" t="s">
        <v>324</v>
      </c>
      <c r="B188" s="2" t="s">
        <v>325</v>
      </c>
      <c r="C188" s="13">
        <v>14306</v>
      </c>
      <c r="D188" s="2">
        <v>200</v>
      </c>
      <c r="E188" s="2">
        <v>1016</v>
      </c>
      <c r="F188" s="2">
        <v>684</v>
      </c>
      <c r="G188" s="2">
        <v>0</v>
      </c>
      <c r="H188" s="2">
        <v>2384.3000000000002</v>
      </c>
      <c r="I188" s="2">
        <v>18590.3</v>
      </c>
      <c r="J188" s="2">
        <v>2258.1</v>
      </c>
      <c r="K188" s="2">
        <v>1645.16</v>
      </c>
      <c r="L188" s="2">
        <v>6013.0399999999991</v>
      </c>
      <c r="M188" s="2">
        <v>9916.2999999999993</v>
      </c>
      <c r="N188" s="2">
        <v>8674</v>
      </c>
    </row>
    <row r="189" spans="1:14" x14ac:dyDescent="0.2">
      <c r="A189" s="4" t="s">
        <v>326</v>
      </c>
      <c r="B189" s="2" t="s">
        <v>327</v>
      </c>
      <c r="C189" s="13">
        <v>14306</v>
      </c>
      <c r="D189" s="2">
        <v>0</v>
      </c>
      <c r="E189" s="2">
        <v>1016</v>
      </c>
      <c r="F189" s="2">
        <v>182.4</v>
      </c>
      <c r="G189" s="2">
        <v>0</v>
      </c>
      <c r="H189" s="2">
        <v>2384.3000000000002</v>
      </c>
      <c r="I189" s="2">
        <v>17888.7</v>
      </c>
      <c r="J189" s="2">
        <v>2009.7800000000002</v>
      </c>
      <c r="K189" s="2">
        <v>1645.16</v>
      </c>
      <c r="L189" s="2">
        <v>6405.76</v>
      </c>
      <c r="M189" s="2">
        <v>10060.700000000001</v>
      </c>
      <c r="N189" s="2">
        <v>7828</v>
      </c>
    </row>
    <row r="190" spans="1:14" x14ac:dyDescent="0.2">
      <c r="A190" s="4" t="s">
        <v>328</v>
      </c>
      <c r="B190" s="2" t="s">
        <v>329</v>
      </c>
      <c r="C190" s="13">
        <v>14306</v>
      </c>
      <c r="D190" s="2">
        <v>200</v>
      </c>
      <c r="E190" s="2">
        <v>1016</v>
      </c>
      <c r="F190" s="2">
        <v>684</v>
      </c>
      <c r="G190" s="2">
        <v>0</v>
      </c>
      <c r="H190" s="2">
        <v>2384.3000000000002</v>
      </c>
      <c r="I190" s="2">
        <v>18590.3</v>
      </c>
      <c r="J190" s="2">
        <v>2255.13</v>
      </c>
      <c r="K190" s="2">
        <v>1645.16</v>
      </c>
      <c r="L190" s="2">
        <v>2871.5099999999984</v>
      </c>
      <c r="M190" s="2">
        <v>6771.7999999999984</v>
      </c>
      <c r="N190" s="2">
        <v>11818.5</v>
      </c>
    </row>
    <row r="191" spans="1:14" x14ac:dyDescent="0.2">
      <c r="A191" s="4" t="s">
        <v>330</v>
      </c>
      <c r="B191" s="2" t="s">
        <v>331</v>
      </c>
      <c r="C191" s="13">
        <v>14306</v>
      </c>
      <c r="D191" s="2">
        <v>0</v>
      </c>
      <c r="E191" s="2">
        <v>1016</v>
      </c>
      <c r="F191" s="2">
        <v>684</v>
      </c>
      <c r="G191" s="2">
        <v>0</v>
      </c>
      <c r="H191" s="2">
        <v>2384.3000000000002</v>
      </c>
      <c r="I191" s="2">
        <v>18390.3</v>
      </c>
      <c r="J191" s="2">
        <v>2211.85</v>
      </c>
      <c r="K191" s="2">
        <v>1645.16</v>
      </c>
      <c r="L191" s="2">
        <v>5461.7899999999991</v>
      </c>
      <c r="M191" s="2">
        <v>9318.7999999999993</v>
      </c>
      <c r="N191" s="2">
        <v>9071.5</v>
      </c>
    </row>
    <row r="192" spans="1:14" x14ac:dyDescent="0.2">
      <c r="A192" s="4" t="s">
        <v>332</v>
      </c>
      <c r="B192" s="2" t="s">
        <v>333</v>
      </c>
      <c r="C192" s="13">
        <v>13308</v>
      </c>
      <c r="D192" s="2">
        <v>0</v>
      </c>
      <c r="E192" s="2">
        <v>915</v>
      </c>
      <c r="F192" s="2">
        <v>616</v>
      </c>
      <c r="G192" s="2">
        <v>0</v>
      </c>
      <c r="H192" s="2">
        <v>2217.9499999999998</v>
      </c>
      <c r="I192" s="2">
        <v>17056.95</v>
      </c>
      <c r="J192" s="2">
        <v>1795.9299999999998</v>
      </c>
      <c r="K192" s="2">
        <v>1530.38</v>
      </c>
      <c r="L192" s="2">
        <v>6859.1400000000012</v>
      </c>
      <c r="M192" s="2">
        <v>10185.450000000001</v>
      </c>
      <c r="N192" s="2">
        <v>6871.5</v>
      </c>
    </row>
    <row r="193" spans="1:16" x14ac:dyDescent="0.2">
      <c r="A193" s="4" t="s">
        <v>334</v>
      </c>
      <c r="B193" s="2" t="s">
        <v>335</v>
      </c>
      <c r="C193" s="13">
        <v>15983</v>
      </c>
      <c r="D193" s="2">
        <v>0</v>
      </c>
      <c r="E193" s="2">
        <v>1093</v>
      </c>
      <c r="F193" s="2">
        <v>684</v>
      </c>
      <c r="G193" s="2">
        <v>0</v>
      </c>
      <c r="H193" s="2">
        <v>2663.8</v>
      </c>
      <c r="I193" s="2">
        <v>20423.8</v>
      </c>
      <c r="J193" s="2">
        <v>2653.13</v>
      </c>
      <c r="K193" s="2">
        <v>1838.02</v>
      </c>
      <c r="L193" s="2">
        <v>1657.1499999999996</v>
      </c>
      <c r="M193" s="2">
        <v>6148.2999999999993</v>
      </c>
      <c r="N193" s="2">
        <v>14275.5</v>
      </c>
    </row>
    <row r="194" spans="1:16" x14ac:dyDescent="0.2">
      <c r="A194" s="4" t="s">
        <v>336</v>
      </c>
      <c r="B194" s="2" t="s">
        <v>337</v>
      </c>
      <c r="C194" s="13">
        <v>13775</v>
      </c>
      <c r="D194" s="2">
        <v>0</v>
      </c>
      <c r="E194" s="2">
        <v>903</v>
      </c>
      <c r="F194" s="2">
        <v>549</v>
      </c>
      <c r="G194" s="2">
        <v>0</v>
      </c>
      <c r="H194" s="2">
        <v>2295.8000000000002</v>
      </c>
      <c r="I194" s="2">
        <v>17522.8</v>
      </c>
      <c r="J194" s="2">
        <v>2031.98</v>
      </c>
      <c r="K194" s="2">
        <v>1584.1</v>
      </c>
      <c r="L194" s="2">
        <v>7001.2199999999993</v>
      </c>
      <c r="M194" s="2">
        <v>10617.3</v>
      </c>
      <c r="N194" s="2">
        <v>6905.5</v>
      </c>
    </row>
    <row r="195" spans="1:16" x14ac:dyDescent="0.2">
      <c r="A195" s="4" t="s">
        <v>512</v>
      </c>
      <c r="B195" s="2" t="s">
        <v>513</v>
      </c>
      <c r="C195" s="13">
        <v>14306</v>
      </c>
      <c r="D195" s="2">
        <v>0</v>
      </c>
      <c r="E195" s="2">
        <v>1016</v>
      </c>
      <c r="F195" s="2">
        <v>684</v>
      </c>
      <c r="G195" s="2">
        <v>0</v>
      </c>
      <c r="H195" s="2">
        <v>2384.3000000000002</v>
      </c>
      <c r="I195" s="2">
        <v>18390.3</v>
      </c>
      <c r="J195" s="2">
        <v>2203.64</v>
      </c>
      <c r="K195" s="2">
        <v>1645.16</v>
      </c>
      <c r="L195" s="2">
        <v>3973</v>
      </c>
      <c r="M195" s="2">
        <v>7821.8</v>
      </c>
      <c r="N195" s="2">
        <v>10568.5</v>
      </c>
    </row>
    <row r="196" spans="1:16" x14ac:dyDescent="0.2">
      <c r="A196" s="4" t="s">
        <v>338</v>
      </c>
      <c r="B196" s="2" t="s">
        <v>339</v>
      </c>
      <c r="C196" s="13">
        <v>13775</v>
      </c>
      <c r="D196" s="2">
        <v>0</v>
      </c>
      <c r="E196" s="2">
        <v>903</v>
      </c>
      <c r="F196" s="2">
        <v>549</v>
      </c>
      <c r="G196" s="2">
        <v>0</v>
      </c>
      <c r="H196" s="2">
        <v>2295.8000000000002</v>
      </c>
      <c r="I196" s="2">
        <v>17522.8</v>
      </c>
      <c r="J196" s="2">
        <v>2033.48</v>
      </c>
      <c r="K196" s="2">
        <v>1584.1</v>
      </c>
      <c r="L196" s="2">
        <v>2502.2199999999993</v>
      </c>
      <c r="M196" s="2">
        <v>6119.7999999999993</v>
      </c>
      <c r="N196" s="2">
        <v>11403</v>
      </c>
    </row>
    <row r="197" spans="1:16" x14ac:dyDescent="0.2">
      <c r="A197" s="4" t="s">
        <v>340</v>
      </c>
      <c r="B197" s="2" t="s">
        <v>341</v>
      </c>
      <c r="C197" s="13">
        <v>13775</v>
      </c>
      <c r="D197" s="2">
        <v>200</v>
      </c>
      <c r="E197" s="2">
        <v>903</v>
      </c>
      <c r="F197" s="2">
        <v>549</v>
      </c>
      <c r="G197" s="2">
        <v>0</v>
      </c>
      <c r="H197" s="2">
        <v>2295.8000000000002</v>
      </c>
      <c r="I197" s="2">
        <v>17722.8</v>
      </c>
      <c r="J197" s="2">
        <v>2064.7600000000002</v>
      </c>
      <c r="K197" s="2">
        <v>1584.1</v>
      </c>
      <c r="L197" s="2">
        <v>3805.4399999999987</v>
      </c>
      <c r="M197" s="2">
        <v>7454.2999999999993</v>
      </c>
      <c r="N197" s="2">
        <v>10268.5</v>
      </c>
    </row>
    <row r="198" spans="1:16" x14ac:dyDescent="0.2">
      <c r="A198" s="4" t="s">
        <v>342</v>
      </c>
      <c r="B198" s="2" t="s">
        <v>343</v>
      </c>
      <c r="C198" s="13">
        <v>13775</v>
      </c>
      <c r="D198" s="2">
        <v>0</v>
      </c>
      <c r="E198" s="2">
        <v>903</v>
      </c>
      <c r="F198" s="2">
        <v>549</v>
      </c>
      <c r="G198" s="2">
        <v>0</v>
      </c>
      <c r="H198" s="2">
        <v>2295.8000000000002</v>
      </c>
      <c r="I198" s="2">
        <v>17522.8</v>
      </c>
      <c r="J198" s="2">
        <v>1935.4</v>
      </c>
      <c r="K198" s="2">
        <v>1584.1</v>
      </c>
      <c r="L198" s="2">
        <v>2335.2999999999993</v>
      </c>
      <c r="M198" s="2">
        <v>5854.7999999999993</v>
      </c>
      <c r="N198" s="2">
        <v>11668</v>
      </c>
    </row>
    <row r="199" spans="1:16" x14ac:dyDescent="0.2">
      <c r="A199" s="4" t="s">
        <v>344</v>
      </c>
      <c r="B199" s="2" t="s">
        <v>345</v>
      </c>
      <c r="C199" s="13">
        <v>13775</v>
      </c>
      <c r="D199" s="2">
        <v>0</v>
      </c>
      <c r="E199" s="2">
        <v>903</v>
      </c>
      <c r="F199" s="2">
        <v>549</v>
      </c>
      <c r="G199" s="2">
        <v>0</v>
      </c>
      <c r="H199" s="2">
        <v>2295.8000000000002</v>
      </c>
      <c r="I199" s="2">
        <v>17522.8</v>
      </c>
      <c r="J199" s="2">
        <v>2033.48</v>
      </c>
      <c r="K199" s="2">
        <v>1584.1</v>
      </c>
      <c r="L199" s="2">
        <v>138.21999999999935</v>
      </c>
      <c r="M199" s="2">
        <v>3755.7999999999993</v>
      </c>
      <c r="N199" s="2">
        <v>13767</v>
      </c>
    </row>
    <row r="200" spans="1:16" x14ac:dyDescent="0.2">
      <c r="A200" s="4" t="s">
        <v>346</v>
      </c>
      <c r="B200" s="2" t="s">
        <v>347</v>
      </c>
      <c r="C200" s="13">
        <v>13775</v>
      </c>
      <c r="D200" s="2">
        <v>0</v>
      </c>
      <c r="E200" s="2">
        <v>903</v>
      </c>
      <c r="F200" s="2">
        <v>549</v>
      </c>
      <c r="G200" s="2">
        <v>0</v>
      </c>
      <c r="H200" s="2">
        <v>2295.8000000000002</v>
      </c>
      <c r="I200" s="2">
        <v>17522.8</v>
      </c>
      <c r="J200" s="2">
        <v>2033.48</v>
      </c>
      <c r="K200" s="2">
        <v>1584.1</v>
      </c>
      <c r="L200" s="2">
        <v>2256.2199999999993</v>
      </c>
      <c r="M200" s="2">
        <v>5873.7999999999993</v>
      </c>
      <c r="N200" s="2">
        <v>11649</v>
      </c>
    </row>
    <row r="201" spans="1:16" x14ac:dyDescent="0.2">
      <c r="A201" s="4" t="s">
        <v>348</v>
      </c>
      <c r="B201" s="2" t="s">
        <v>349</v>
      </c>
      <c r="C201" s="13">
        <v>11929</v>
      </c>
      <c r="D201" s="2">
        <v>0</v>
      </c>
      <c r="E201" s="2">
        <v>737</v>
      </c>
      <c r="F201" s="2">
        <v>425</v>
      </c>
      <c r="G201" s="2">
        <v>0</v>
      </c>
      <c r="H201" s="2">
        <v>1988.15</v>
      </c>
      <c r="I201" s="2">
        <v>15079.15</v>
      </c>
      <c r="J201" s="2">
        <v>1484.4299999999998</v>
      </c>
      <c r="K201" s="2">
        <v>1371.82</v>
      </c>
      <c r="L201" s="2">
        <v>169.39999999999964</v>
      </c>
      <c r="M201" s="2">
        <v>3025.6499999999996</v>
      </c>
      <c r="N201" s="2">
        <v>12053.5</v>
      </c>
    </row>
    <row r="202" spans="1:16" x14ac:dyDescent="0.2">
      <c r="A202" s="4" t="s">
        <v>350</v>
      </c>
      <c r="B202" s="13" t="s">
        <v>351</v>
      </c>
      <c r="C202" s="2">
        <v>5964.45</v>
      </c>
      <c r="D202" s="2">
        <v>0</v>
      </c>
      <c r="E202" s="2">
        <v>368.5</v>
      </c>
      <c r="F202" s="2">
        <v>212.5</v>
      </c>
      <c r="G202" s="2">
        <v>0</v>
      </c>
      <c r="H202" s="2">
        <v>0</v>
      </c>
      <c r="I202" s="2">
        <v>6545.45</v>
      </c>
      <c r="J202" s="2">
        <v>688.98</v>
      </c>
      <c r="K202" s="2">
        <v>685.91</v>
      </c>
      <c r="L202" s="2">
        <v>5.9999999999490683E-2</v>
      </c>
      <c r="M202" s="2">
        <v>1374.9499999999994</v>
      </c>
      <c r="N202" s="2">
        <v>5170.5</v>
      </c>
    </row>
    <row r="203" spans="1:16" s="12" customFormat="1" x14ac:dyDescent="0.2">
      <c r="A203" s="11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  <c r="O203" s="2"/>
      <c r="P203" s="2"/>
    </row>
    <row r="205" spans="1:16" x14ac:dyDescent="0.2">
      <c r="A205" s="10" t="s">
        <v>358</v>
      </c>
    </row>
    <row r="206" spans="1:16" x14ac:dyDescent="0.2">
      <c r="A206" s="4" t="s">
        <v>359</v>
      </c>
      <c r="B206" s="2" t="s">
        <v>360</v>
      </c>
      <c r="C206" s="13">
        <v>14306</v>
      </c>
      <c r="D206" s="2">
        <v>0</v>
      </c>
      <c r="E206" s="2">
        <v>1016</v>
      </c>
      <c r="F206" s="2">
        <v>684</v>
      </c>
      <c r="G206" s="2">
        <v>708.5</v>
      </c>
      <c r="H206" s="2">
        <v>2384.3000000000002</v>
      </c>
      <c r="I206" s="2">
        <v>19098.8</v>
      </c>
      <c r="J206" s="2">
        <v>2370.12</v>
      </c>
      <c r="K206" s="2">
        <v>1645.16</v>
      </c>
      <c r="L206" s="2">
        <v>7089.52</v>
      </c>
      <c r="M206" s="2">
        <v>11104.8</v>
      </c>
      <c r="N206" s="2">
        <v>7994</v>
      </c>
    </row>
    <row r="207" spans="1:16" x14ac:dyDescent="0.2">
      <c r="A207" s="4" t="s">
        <v>361</v>
      </c>
      <c r="B207" s="2" t="s">
        <v>362</v>
      </c>
      <c r="C207" s="13">
        <v>11929</v>
      </c>
      <c r="D207" s="2">
        <v>400</v>
      </c>
      <c r="E207" s="2">
        <v>737</v>
      </c>
      <c r="F207" s="2">
        <v>455</v>
      </c>
      <c r="G207" s="2">
        <v>566.79999999999995</v>
      </c>
      <c r="H207" s="2">
        <v>1988.15</v>
      </c>
      <c r="I207" s="2">
        <v>16075.949999999999</v>
      </c>
      <c r="J207" s="2">
        <v>1702.3000000000002</v>
      </c>
      <c r="K207" s="2">
        <v>1371.82</v>
      </c>
      <c r="L207" s="2">
        <v>6314.3299999999981</v>
      </c>
      <c r="M207" s="2">
        <v>9388.4499999999971</v>
      </c>
      <c r="N207" s="2">
        <v>6687.5</v>
      </c>
    </row>
    <row r="208" spans="1:16" x14ac:dyDescent="0.2">
      <c r="A208" s="4" t="s">
        <v>363</v>
      </c>
      <c r="B208" s="2" t="s">
        <v>364</v>
      </c>
      <c r="C208" s="13">
        <v>14306</v>
      </c>
      <c r="D208" s="2">
        <v>0</v>
      </c>
      <c r="E208" s="2">
        <v>1016</v>
      </c>
      <c r="F208" s="2">
        <v>684</v>
      </c>
      <c r="G208" s="2">
        <v>566.79999999999995</v>
      </c>
      <c r="H208" s="2">
        <v>2384.3000000000002</v>
      </c>
      <c r="I208" s="2">
        <v>18957.099999999999</v>
      </c>
      <c r="J208" s="2">
        <v>2339.8399999999997</v>
      </c>
      <c r="K208" s="2">
        <v>1645.16</v>
      </c>
      <c r="L208" s="2">
        <v>4143.0999999999985</v>
      </c>
      <c r="M208" s="2">
        <v>8128.0999999999985</v>
      </c>
      <c r="N208" s="2">
        <v>10829</v>
      </c>
    </row>
    <row r="209" spans="1:14" x14ac:dyDescent="0.2">
      <c r="A209" s="4" t="s">
        <v>365</v>
      </c>
      <c r="B209" s="2" t="s">
        <v>366</v>
      </c>
      <c r="C209" s="13">
        <v>11929</v>
      </c>
      <c r="D209" s="2">
        <v>0</v>
      </c>
      <c r="E209" s="2">
        <v>737</v>
      </c>
      <c r="F209" s="2">
        <v>455</v>
      </c>
      <c r="G209" s="2">
        <v>425.1</v>
      </c>
      <c r="H209" s="2">
        <v>1988.15</v>
      </c>
      <c r="I209" s="2">
        <v>15534.25</v>
      </c>
      <c r="J209" s="2">
        <v>1586.6</v>
      </c>
      <c r="K209" s="2">
        <v>1371.82</v>
      </c>
      <c r="L209" s="2">
        <v>119.32999999999993</v>
      </c>
      <c r="M209" s="2">
        <v>3077.75</v>
      </c>
      <c r="N209" s="2">
        <v>12456.5</v>
      </c>
    </row>
    <row r="210" spans="1:14" x14ac:dyDescent="0.2">
      <c r="A210" s="4" t="s">
        <v>367</v>
      </c>
      <c r="B210" s="2" t="s">
        <v>368</v>
      </c>
      <c r="C210" s="13">
        <v>14306</v>
      </c>
      <c r="D210" s="2">
        <v>0</v>
      </c>
      <c r="E210" s="2">
        <v>1016</v>
      </c>
      <c r="F210" s="2">
        <v>684</v>
      </c>
      <c r="G210" s="2">
        <v>425.1</v>
      </c>
      <c r="H210" s="2">
        <v>2384.3000000000002</v>
      </c>
      <c r="I210" s="2">
        <v>18815.399999999998</v>
      </c>
      <c r="J210" s="2">
        <v>2309.58</v>
      </c>
      <c r="K210" s="2">
        <v>1645.16</v>
      </c>
      <c r="L210" s="2">
        <v>5777.159999999998</v>
      </c>
      <c r="M210" s="2">
        <v>9731.8999999999978</v>
      </c>
      <c r="N210" s="2">
        <v>9083.5</v>
      </c>
    </row>
    <row r="211" spans="1:14" x14ac:dyDescent="0.2">
      <c r="A211" s="4" t="s">
        <v>369</v>
      </c>
      <c r="B211" s="2" t="s">
        <v>370</v>
      </c>
      <c r="C211" s="13">
        <v>11929</v>
      </c>
      <c r="D211" s="2">
        <v>0</v>
      </c>
      <c r="E211" s="2">
        <v>737</v>
      </c>
      <c r="F211" s="2">
        <v>455</v>
      </c>
      <c r="G211" s="2">
        <v>283.39999999999998</v>
      </c>
      <c r="H211" s="2">
        <v>1988.15</v>
      </c>
      <c r="I211" s="2">
        <v>15392.55</v>
      </c>
      <c r="J211" s="2">
        <v>1556.3400000000001</v>
      </c>
      <c r="K211" s="2">
        <v>1371.82</v>
      </c>
      <c r="L211" s="2">
        <v>9193.39</v>
      </c>
      <c r="M211" s="2">
        <v>12121.55</v>
      </c>
      <c r="N211" s="2">
        <v>3271</v>
      </c>
    </row>
    <row r="212" spans="1:14" x14ac:dyDescent="0.2">
      <c r="A212" s="4" t="s">
        <v>371</v>
      </c>
      <c r="B212" s="2" t="s">
        <v>372</v>
      </c>
      <c r="C212" s="13">
        <v>11929</v>
      </c>
      <c r="D212" s="2">
        <v>0</v>
      </c>
      <c r="E212" s="2">
        <v>737</v>
      </c>
      <c r="F212" s="2">
        <v>394.37</v>
      </c>
      <c r="G212" s="2">
        <v>283.39999999999998</v>
      </c>
      <c r="H212" s="2">
        <v>1988.15</v>
      </c>
      <c r="I212" s="2">
        <v>15331.92</v>
      </c>
      <c r="J212" s="2">
        <v>1206.96</v>
      </c>
      <c r="K212" s="2">
        <v>1371.82</v>
      </c>
      <c r="L212" s="2">
        <v>3181.6399999999994</v>
      </c>
      <c r="M212" s="2">
        <v>5760.4199999999992</v>
      </c>
      <c r="N212" s="2">
        <v>9571.5</v>
      </c>
    </row>
    <row r="213" spans="1:14" x14ac:dyDescent="0.2">
      <c r="A213" s="4" t="s">
        <v>373</v>
      </c>
      <c r="B213" s="2" t="s">
        <v>374</v>
      </c>
      <c r="C213" s="13">
        <v>14306</v>
      </c>
      <c r="D213" s="2">
        <v>0</v>
      </c>
      <c r="E213" s="2">
        <v>1016</v>
      </c>
      <c r="F213" s="2">
        <v>684</v>
      </c>
      <c r="G213" s="2">
        <v>283.39999999999998</v>
      </c>
      <c r="H213" s="2">
        <v>2384.3000000000002</v>
      </c>
      <c r="I213" s="2">
        <v>18673.7</v>
      </c>
      <c r="J213" s="2">
        <v>2279.2999999999997</v>
      </c>
      <c r="K213" s="2">
        <v>1645.16</v>
      </c>
      <c r="L213" s="2">
        <v>2580.2400000000016</v>
      </c>
      <c r="M213" s="2">
        <v>6504.7000000000016</v>
      </c>
      <c r="N213" s="2">
        <v>12169</v>
      </c>
    </row>
    <row r="214" spans="1:14" x14ac:dyDescent="0.2">
      <c r="A214" s="4" t="s">
        <v>375</v>
      </c>
      <c r="B214" s="2" t="s">
        <v>376</v>
      </c>
      <c r="C214" s="13">
        <v>14306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2384.3000000000002</v>
      </c>
      <c r="I214" s="2">
        <v>18673.7</v>
      </c>
      <c r="J214" s="2">
        <v>2279.2999999999997</v>
      </c>
      <c r="K214" s="2">
        <v>1645.16</v>
      </c>
      <c r="L214" s="2">
        <v>5187.2400000000016</v>
      </c>
      <c r="M214" s="2">
        <v>9111.7000000000007</v>
      </c>
      <c r="N214" s="2">
        <v>9562</v>
      </c>
    </row>
    <row r="215" spans="1:14" x14ac:dyDescent="0.2">
      <c r="A215" s="4" t="s">
        <v>377</v>
      </c>
      <c r="B215" s="2" t="s">
        <v>378</v>
      </c>
      <c r="C215" s="13">
        <v>14306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2384.3000000000002</v>
      </c>
      <c r="I215" s="2">
        <v>18673.7</v>
      </c>
      <c r="J215" s="2">
        <v>2279.2999999999997</v>
      </c>
      <c r="K215" s="2">
        <v>1645.16</v>
      </c>
      <c r="L215" s="2">
        <v>3798.7400000000016</v>
      </c>
      <c r="M215" s="2">
        <v>7723.2000000000016</v>
      </c>
      <c r="N215" s="2">
        <v>10950.5</v>
      </c>
    </row>
    <row r="216" spans="1:14" x14ac:dyDescent="0.2">
      <c r="A216" s="4" t="s">
        <v>379</v>
      </c>
      <c r="B216" s="2" t="s">
        <v>380</v>
      </c>
      <c r="C216" s="13">
        <v>14306</v>
      </c>
      <c r="D216" s="2">
        <v>0</v>
      </c>
      <c r="E216" s="2">
        <v>1016</v>
      </c>
      <c r="F216" s="2">
        <v>684</v>
      </c>
      <c r="G216" s="2">
        <v>0</v>
      </c>
      <c r="H216" s="2">
        <v>2384.3000000000002</v>
      </c>
      <c r="I216" s="2">
        <v>18390.3</v>
      </c>
      <c r="J216" s="2">
        <v>2218.7800000000002</v>
      </c>
      <c r="K216" s="2">
        <v>1645.16</v>
      </c>
      <c r="L216" s="2">
        <v>3600.8599999999988</v>
      </c>
      <c r="M216" s="2">
        <v>7464.7999999999993</v>
      </c>
      <c r="N216" s="2">
        <v>10925.5</v>
      </c>
    </row>
    <row r="217" spans="1:14" x14ac:dyDescent="0.2">
      <c r="A217" s="4" t="s">
        <v>381</v>
      </c>
      <c r="B217" s="2" t="s">
        <v>382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2384.3000000000002</v>
      </c>
      <c r="I217" s="2">
        <v>18390.3</v>
      </c>
      <c r="J217" s="2">
        <v>2218.7800000000002</v>
      </c>
      <c r="K217" s="2">
        <v>1645.16</v>
      </c>
      <c r="L217" s="2">
        <v>143.35999999999876</v>
      </c>
      <c r="M217" s="2">
        <v>4007.2999999999993</v>
      </c>
      <c r="N217" s="2">
        <v>14383</v>
      </c>
    </row>
    <row r="218" spans="1:14" x14ac:dyDescent="0.2">
      <c r="A218" s="4" t="s">
        <v>383</v>
      </c>
      <c r="B218" s="2" t="s">
        <v>384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2384.3000000000002</v>
      </c>
      <c r="I218" s="2">
        <v>18390.3</v>
      </c>
      <c r="J218" s="2">
        <v>2218.7800000000002</v>
      </c>
      <c r="K218" s="2">
        <v>1645.16</v>
      </c>
      <c r="L218" s="2">
        <v>142.85999999999876</v>
      </c>
      <c r="M218" s="2">
        <v>4006.7999999999993</v>
      </c>
      <c r="N218" s="2">
        <v>14383.5</v>
      </c>
    </row>
    <row r="219" spans="1:14" x14ac:dyDescent="0.2">
      <c r="A219" s="4" t="s">
        <v>385</v>
      </c>
      <c r="B219" s="2" t="s">
        <v>386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2384.3000000000002</v>
      </c>
      <c r="I219" s="2">
        <v>18390.3</v>
      </c>
      <c r="J219" s="2">
        <v>2218.7800000000002</v>
      </c>
      <c r="K219" s="2">
        <v>1645.16</v>
      </c>
      <c r="L219" s="2">
        <v>1643.3599999999988</v>
      </c>
      <c r="M219" s="2">
        <v>5507.2999999999993</v>
      </c>
      <c r="N219" s="2">
        <v>12883</v>
      </c>
    </row>
    <row r="220" spans="1:14" x14ac:dyDescent="0.2">
      <c r="A220" s="4" t="s">
        <v>387</v>
      </c>
      <c r="B220" s="2" t="s">
        <v>388</v>
      </c>
      <c r="C220" s="13">
        <v>14306</v>
      </c>
      <c r="D220" s="2">
        <v>0</v>
      </c>
      <c r="E220" s="2">
        <v>1016</v>
      </c>
      <c r="F220" s="2">
        <v>684</v>
      </c>
      <c r="G220" s="2">
        <v>0</v>
      </c>
      <c r="H220" s="2">
        <v>2384.3000000000002</v>
      </c>
      <c r="I220" s="2">
        <v>18390.3</v>
      </c>
      <c r="J220" s="2">
        <v>2218.7800000000002</v>
      </c>
      <c r="K220" s="2">
        <v>1645.16</v>
      </c>
      <c r="L220" s="2">
        <v>5392.8599999999988</v>
      </c>
      <c r="M220" s="2">
        <v>9256.7999999999993</v>
      </c>
      <c r="N220" s="2">
        <v>9133.5</v>
      </c>
    </row>
    <row r="221" spans="1:14" x14ac:dyDescent="0.2">
      <c r="A221" s="4" t="s">
        <v>389</v>
      </c>
      <c r="B221" s="2" t="s">
        <v>390</v>
      </c>
      <c r="C221" s="13">
        <v>14306</v>
      </c>
      <c r="D221" s="2">
        <v>0</v>
      </c>
      <c r="E221" s="2">
        <v>1016</v>
      </c>
      <c r="F221" s="2">
        <v>684</v>
      </c>
      <c r="G221" s="2">
        <v>0</v>
      </c>
      <c r="H221" s="2">
        <v>2384.3000000000002</v>
      </c>
      <c r="I221" s="2">
        <v>18390.3</v>
      </c>
      <c r="J221" s="2">
        <v>2218.7800000000002</v>
      </c>
      <c r="K221" s="2">
        <v>1645.16</v>
      </c>
      <c r="L221" s="2">
        <v>0.35999999999876309</v>
      </c>
      <c r="M221" s="2">
        <v>3864.2999999999993</v>
      </c>
      <c r="N221" s="2">
        <v>14526</v>
      </c>
    </row>
    <row r="222" spans="1:14" x14ac:dyDescent="0.2">
      <c r="A222" s="4" t="s">
        <v>391</v>
      </c>
      <c r="B222" s="2" t="s">
        <v>392</v>
      </c>
      <c r="C222" s="13">
        <v>14306</v>
      </c>
      <c r="D222" s="2">
        <v>0</v>
      </c>
      <c r="E222" s="2">
        <v>1016</v>
      </c>
      <c r="F222" s="2">
        <v>684</v>
      </c>
      <c r="G222" s="2">
        <v>0</v>
      </c>
      <c r="H222" s="2">
        <v>2384.3000000000002</v>
      </c>
      <c r="I222" s="2">
        <v>18390.3</v>
      </c>
      <c r="J222" s="2">
        <v>2218.7800000000002</v>
      </c>
      <c r="K222" s="2">
        <v>1645.16</v>
      </c>
      <c r="L222" s="2">
        <v>0.35999999999876309</v>
      </c>
      <c r="M222" s="2">
        <v>3864.2999999999993</v>
      </c>
      <c r="N222" s="2">
        <v>14526</v>
      </c>
    </row>
    <row r="223" spans="1:14" x14ac:dyDescent="0.2">
      <c r="A223" s="4" t="s">
        <v>393</v>
      </c>
      <c r="B223" s="2" t="s">
        <v>394</v>
      </c>
      <c r="C223" s="13">
        <v>14306</v>
      </c>
      <c r="D223" s="2">
        <v>0</v>
      </c>
      <c r="E223" s="2">
        <v>1016</v>
      </c>
      <c r="F223" s="2">
        <v>684</v>
      </c>
      <c r="G223" s="2">
        <v>0</v>
      </c>
      <c r="H223" s="2">
        <v>2384.3000000000002</v>
      </c>
      <c r="I223" s="2">
        <v>18390.3</v>
      </c>
      <c r="J223" s="2">
        <v>2218.7800000000002</v>
      </c>
      <c r="K223" s="2">
        <v>1645.16</v>
      </c>
      <c r="L223" s="2">
        <v>-0.14000000000123691</v>
      </c>
      <c r="M223" s="2">
        <v>3863.7999999999993</v>
      </c>
      <c r="N223" s="2">
        <v>14526.5</v>
      </c>
    </row>
    <row r="224" spans="1:14" x14ac:dyDescent="0.2">
      <c r="A224" s="4" t="s">
        <v>395</v>
      </c>
      <c r="B224" s="2" t="s">
        <v>396</v>
      </c>
      <c r="C224" s="13">
        <v>14306</v>
      </c>
      <c r="D224" s="2">
        <v>0</v>
      </c>
      <c r="E224" s="2">
        <v>1016</v>
      </c>
      <c r="F224" s="2">
        <v>456</v>
      </c>
      <c r="G224" s="2">
        <v>0</v>
      </c>
      <c r="H224" s="2">
        <v>2384.3000000000002</v>
      </c>
      <c r="I224" s="2">
        <v>18162.3</v>
      </c>
      <c r="J224" s="2">
        <v>2170.08</v>
      </c>
      <c r="K224" s="2">
        <v>1645.16</v>
      </c>
      <c r="L224" s="2">
        <v>143.05999999999949</v>
      </c>
      <c r="M224" s="2">
        <v>3958.2999999999993</v>
      </c>
      <c r="N224" s="2">
        <v>14204</v>
      </c>
    </row>
    <row r="225" spans="1:16" x14ac:dyDescent="0.2">
      <c r="A225" s="4" t="s">
        <v>397</v>
      </c>
      <c r="B225" s="2" t="s">
        <v>398</v>
      </c>
      <c r="C225" s="13">
        <v>14306</v>
      </c>
      <c r="D225" s="2">
        <v>0</v>
      </c>
      <c r="E225" s="2">
        <v>1016</v>
      </c>
      <c r="F225" s="2">
        <v>45.6</v>
      </c>
      <c r="G225" s="2">
        <v>0</v>
      </c>
      <c r="H225" s="2">
        <v>2384.3000000000002</v>
      </c>
      <c r="I225" s="2">
        <v>17751.900000000001</v>
      </c>
      <c r="J225" s="2">
        <v>2082.42</v>
      </c>
      <c r="K225" s="2">
        <v>1645.16</v>
      </c>
      <c r="L225" s="2">
        <v>0.32000000000152795</v>
      </c>
      <c r="M225" s="2">
        <v>3727.9000000000015</v>
      </c>
      <c r="N225" s="2">
        <v>14024</v>
      </c>
    </row>
    <row r="226" spans="1:16" x14ac:dyDescent="0.2">
      <c r="A226" s="4" t="s">
        <v>399</v>
      </c>
      <c r="B226" s="2" t="s">
        <v>400</v>
      </c>
      <c r="C226" s="13">
        <v>14306</v>
      </c>
      <c r="D226" s="2">
        <v>0</v>
      </c>
      <c r="E226" s="2">
        <v>1016</v>
      </c>
      <c r="F226" s="2">
        <v>684</v>
      </c>
      <c r="G226" s="2">
        <v>0</v>
      </c>
      <c r="H226" s="2">
        <v>2384.3000000000002</v>
      </c>
      <c r="I226" s="2">
        <v>18390.3</v>
      </c>
      <c r="J226" s="2">
        <v>2218.7800000000002</v>
      </c>
      <c r="K226" s="2">
        <v>1645.16</v>
      </c>
      <c r="L226" s="2">
        <v>0.35999999999876309</v>
      </c>
      <c r="M226" s="2">
        <v>3864.2999999999993</v>
      </c>
      <c r="N226" s="2">
        <v>14526</v>
      </c>
    </row>
    <row r="227" spans="1:16" x14ac:dyDescent="0.2">
      <c r="A227" s="4" t="s">
        <v>401</v>
      </c>
      <c r="B227" s="2" t="s">
        <v>402</v>
      </c>
      <c r="C227" s="13">
        <v>14306</v>
      </c>
      <c r="D227" s="2">
        <v>0</v>
      </c>
      <c r="E227" s="2">
        <v>1016</v>
      </c>
      <c r="F227" s="2">
        <v>684</v>
      </c>
      <c r="G227" s="2">
        <v>0</v>
      </c>
      <c r="H227" s="2">
        <v>1084.3699999999999</v>
      </c>
      <c r="I227" s="2">
        <v>17090.37</v>
      </c>
      <c r="J227" s="2">
        <v>1996.64</v>
      </c>
      <c r="K227" s="2">
        <v>1645.16</v>
      </c>
      <c r="L227" s="2">
        <v>143.06999999999971</v>
      </c>
      <c r="M227" s="2">
        <v>3784.87</v>
      </c>
      <c r="N227" s="2">
        <v>13305.5</v>
      </c>
    </row>
    <row r="228" spans="1:16" x14ac:dyDescent="0.2">
      <c r="A228" s="4" t="s">
        <v>403</v>
      </c>
      <c r="B228" s="2" t="s">
        <v>404</v>
      </c>
      <c r="C228" s="2">
        <v>14306</v>
      </c>
      <c r="D228" s="2">
        <v>0</v>
      </c>
      <c r="E228" s="2">
        <v>915</v>
      </c>
      <c r="F228" s="2">
        <v>836</v>
      </c>
      <c r="G228" s="2">
        <v>0</v>
      </c>
      <c r="H228" s="2">
        <v>300.49</v>
      </c>
      <c r="I228" s="2">
        <v>16357.49</v>
      </c>
      <c r="J228" s="2">
        <v>2007.6</v>
      </c>
      <c r="K228" s="2">
        <v>1645.2</v>
      </c>
      <c r="L228" s="2">
        <v>0.18999999999869033</v>
      </c>
      <c r="M228" s="2">
        <v>3652.9899999999989</v>
      </c>
      <c r="N228" s="2">
        <v>12704.5</v>
      </c>
    </row>
    <row r="229" spans="1:16" x14ac:dyDescent="0.2">
      <c r="A229" s="4" t="s">
        <v>405</v>
      </c>
      <c r="B229" s="2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0</v>
      </c>
      <c r="I229" s="2">
        <v>16057</v>
      </c>
      <c r="J229" s="2">
        <v>2007.52</v>
      </c>
      <c r="K229" s="2">
        <v>1645.16</v>
      </c>
      <c r="L229" s="2">
        <v>0.31999999999970896</v>
      </c>
      <c r="M229" s="2">
        <v>3653</v>
      </c>
      <c r="N229" s="2">
        <v>12404</v>
      </c>
    </row>
    <row r="230" spans="1:16" x14ac:dyDescent="0.2">
      <c r="A230" s="4" t="s">
        <v>480</v>
      </c>
      <c r="B230" s="13" t="s">
        <v>520</v>
      </c>
      <c r="C230" s="2">
        <v>7152.9</v>
      </c>
      <c r="D230" s="2">
        <v>0</v>
      </c>
      <c r="E230" s="2">
        <v>457.5</v>
      </c>
      <c r="F230" s="2">
        <v>418</v>
      </c>
      <c r="G230" s="2">
        <v>0</v>
      </c>
      <c r="H230" s="2">
        <v>0</v>
      </c>
      <c r="I230" s="2">
        <v>8028.4</v>
      </c>
      <c r="J230" s="2">
        <v>1003.76</v>
      </c>
      <c r="K230" s="2">
        <v>822.58</v>
      </c>
      <c r="L230" s="2">
        <v>5.9999999999490683E-2</v>
      </c>
      <c r="M230" s="2">
        <v>1826.3999999999996</v>
      </c>
      <c r="N230" s="2">
        <v>6202</v>
      </c>
    </row>
    <row r="231" spans="1:16" s="12" customFormat="1" x14ac:dyDescent="0.2">
      <c r="A231" s="11"/>
      <c r="C231" s="12" t="s">
        <v>39</v>
      </c>
      <c r="D231" s="12" t="s">
        <v>39</v>
      </c>
      <c r="E231" s="12" t="s">
        <v>39</v>
      </c>
      <c r="F231" s="12" t="s">
        <v>39</v>
      </c>
      <c r="G231" s="12" t="s">
        <v>39</v>
      </c>
      <c r="H231" s="12" t="s">
        <v>39</v>
      </c>
      <c r="I231" s="12" t="s">
        <v>39</v>
      </c>
      <c r="J231" s="12" t="s">
        <v>39</v>
      </c>
      <c r="K231" s="12" t="s">
        <v>39</v>
      </c>
      <c r="L231" s="12" t="s">
        <v>39</v>
      </c>
      <c r="M231" s="12" t="s">
        <v>39</v>
      </c>
      <c r="N231" s="12" t="s">
        <v>39</v>
      </c>
      <c r="O231" s="2"/>
      <c r="P231" s="2"/>
    </row>
    <row r="233" spans="1:16" x14ac:dyDescent="0.2">
      <c r="A233" s="10" t="s">
        <v>407</v>
      </c>
    </row>
    <row r="234" spans="1:16" x14ac:dyDescent="0.2">
      <c r="A234" s="4" t="s">
        <v>514</v>
      </c>
      <c r="B234" s="2" t="s">
        <v>515</v>
      </c>
      <c r="C234" s="13">
        <v>11929</v>
      </c>
      <c r="D234" s="2">
        <v>200</v>
      </c>
      <c r="E234" s="2">
        <v>737</v>
      </c>
      <c r="F234" s="2">
        <v>455</v>
      </c>
      <c r="G234" s="2">
        <v>850.2</v>
      </c>
      <c r="H234" s="2">
        <v>1988.15</v>
      </c>
      <c r="I234" s="2">
        <v>16159.35</v>
      </c>
      <c r="J234" s="2">
        <v>1720.12</v>
      </c>
      <c r="K234" s="2">
        <v>1371.82</v>
      </c>
      <c r="L234" s="2">
        <v>119.40999999999985</v>
      </c>
      <c r="M234" s="2">
        <v>3211.3499999999995</v>
      </c>
      <c r="N234" s="2">
        <v>12948</v>
      </c>
    </row>
    <row r="235" spans="1:16" x14ac:dyDescent="0.2">
      <c r="A235" s="4" t="s">
        <v>408</v>
      </c>
      <c r="B235" s="2" t="s">
        <v>409</v>
      </c>
      <c r="C235" s="13">
        <v>14306</v>
      </c>
      <c r="D235" s="2">
        <v>0</v>
      </c>
      <c r="E235" s="2">
        <v>1016</v>
      </c>
      <c r="F235" s="2">
        <v>684</v>
      </c>
      <c r="G235" s="2">
        <v>708.5</v>
      </c>
      <c r="H235" s="2">
        <v>2384.3000000000002</v>
      </c>
      <c r="I235" s="2">
        <v>19098.8</v>
      </c>
      <c r="J235" s="2">
        <v>2370.12</v>
      </c>
      <c r="K235" s="2">
        <v>1645.16</v>
      </c>
      <c r="L235" s="2">
        <v>6971.52</v>
      </c>
      <c r="M235" s="2">
        <v>10986.8</v>
      </c>
      <c r="N235" s="2">
        <v>8112</v>
      </c>
    </row>
    <row r="236" spans="1:16" x14ac:dyDescent="0.2">
      <c r="A236" s="4" t="s">
        <v>410</v>
      </c>
      <c r="B236" s="2" t="s">
        <v>411</v>
      </c>
      <c r="C236" s="13">
        <v>11929</v>
      </c>
      <c r="D236" s="2">
        <v>400</v>
      </c>
      <c r="E236" s="2">
        <v>737</v>
      </c>
      <c r="F236" s="2">
        <v>455</v>
      </c>
      <c r="G236" s="2">
        <v>566.79999999999995</v>
      </c>
      <c r="H236" s="2">
        <v>1988.15</v>
      </c>
      <c r="I236" s="2">
        <v>16075.949999999999</v>
      </c>
      <c r="J236" s="2">
        <v>1107.4000000000001</v>
      </c>
      <c r="K236" s="2">
        <v>1371.82</v>
      </c>
      <c r="L236" s="2">
        <v>4095.7299999999996</v>
      </c>
      <c r="M236" s="2">
        <v>6574.95</v>
      </c>
      <c r="N236" s="2">
        <v>9501</v>
      </c>
    </row>
    <row r="237" spans="1:16" x14ac:dyDescent="0.2">
      <c r="A237" s="4" t="s">
        <v>412</v>
      </c>
      <c r="B237" s="2" t="s">
        <v>413</v>
      </c>
      <c r="C237" s="13">
        <v>14306</v>
      </c>
      <c r="D237" s="2">
        <v>0</v>
      </c>
      <c r="E237" s="2">
        <v>1016</v>
      </c>
      <c r="F237" s="2">
        <v>684</v>
      </c>
      <c r="G237" s="2">
        <v>566.79999999999995</v>
      </c>
      <c r="H237" s="2">
        <v>2384.3000000000002</v>
      </c>
      <c r="I237" s="2">
        <v>18957.099999999999</v>
      </c>
      <c r="J237" s="2">
        <v>2339.8399999999997</v>
      </c>
      <c r="K237" s="2">
        <v>1645.16</v>
      </c>
      <c r="L237" s="2">
        <v>5278.0999999999985</v>
      </c>
      <c r="M237" s="2">
        <v>9263.0999999999985</v>
      </c>
      <c r="N237" s="2">
        <v>9694</v>
      </c>
    </row>
    <row r="238" spans="1:16" x14ac:dyDescent="0.2">
      <c r="A238" s="4" t="s">
        <v>414</v>
      </c>
      <c r="B238" s="2" t="s">
        <v>415</v>
      </c>
      <c r="C238" s="13">
        <v>14306</v>
      </c>
      <c r="D238" s="2">
        <v>0</v>
      </c>
      <c r="E238" s="2">
        <v>1016</v>
      </c>
      <c r="F238" s="2">
        <v>456</v>
      </c>
      <c r="G238" s="2">
        <v>283.39999999999998</v>
      </c>
      <c r="H238" s="2">
        <v>2384.3000000000002</v>
      </c>
      <c r="I238" s="2">
        <v>18445.7</v>
      </c>
      <c r="J238" s="2">
        <v>1458.04</v>
      </c>
      <c r="K238" s="2">
        <v>1645.16</v>
      </c>
      <c r="L238" s="2">
        <v>4261</v>
      </c>
      <c r="M238" s="2">
        <v>7364.2</v>
      </c>
      <c r="N238" s="2">
        <v>11081.5</v>
      </c>
    </row>
    <row r="239" spans="1:16" x14ac:dyDescent="0.2">
      <c r="A239" s="4" t="s">
        <v>416</v>
      </c>
      <c r="B239" s="2" t="s">
        <v>417</v>
      </c>
      <c r="C239" s="13">
        <v>15255</v>
      </c>
      <c r="D239" s="2">
        <v>0</v>
      </c>
      <c r="E239" s="2">
        <v>1046</v>
      </c>
      <c r="F239" s="2">
        <v>886</v>
      </c>
      <c r="G239" s="2">
        <v>283.39999999999998</v>
      </c>
      <c r="H239" s="2">
        <v>2542.5</v>
      </c>
      <c r="I239" s="2">
        <v>20012.900000000001</v>
      </c>
      <c r="J239" s="2">
        <v>2565.42</v>
      </c>
      <c r="K239" s="2">
        <v>1754.32</v>
      </c>
      <c r="L239" s="2">
        <v>7053.6600000000017</v>
      </c>
      <c r="M239" s="2">
        <v>11373.400000000001</v>
      </c>
      <c r="N239" s="2">
        <v>8639.5</v>
      </c>
    </row>
    <row r="240" spans="1:16" x14ac:dyDescent="0.2">
      <c r="A240" s="4" t="s">
        <v>418</v>
      </c>
      <c r="B240" s="2" t="s">
        <v>419</v>
      </c>
      <c r="C240" s="13">
        <v>14306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2384.3000000000002</v>
      </c>
      <c r="I240" s="2">
        <v>18673.7</v>
      </c>
      <c r="J240" s="2">
        <v>2279.2999999999997</v>
      </c>
      <c r="K240" s="2">
        <v>1645.16</v>
      </c>
      <c r="L240" s="2">
        <v>3821.2400000000016</v>
      </c>
      <c r="M240" s="2">
        <v>7745.7000000000016</v>
      </c>
      <c r="N240" s="2">
        <v>10928</v>
      </c>
    </row>
    <row r="241" spans="1:14" x14ac:dyDescent="0.2">
      <c r="A241" s="4" t="s">
        <v>420</v>
      </c>
      <c r="B241" s="2" t="s">
        <v>421</v>
      </c>
      <c r="C241" s="13">
        <v>14306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2384.3000000000002</v>
      </c>
      <c r="I241" s="2">
        <v>18673.7</v>
      </c>
      <c r="J241" s="2">
        <v>2279.2999999999997</v>
      </c>
      <c r="K241" s="2">
        <v>1645.16</v>
      </c>
      <c r="L241" s="2">
        <v>143.2400000000016</v>
      </c>
      <c r="M241" s="2">
        <v>4067.7000000000016</v>
      </c>
      <c r="N241" s="2">
        <v>14606</v>
      </c>
    </row>
    <row r="242" spans="1:14" x14ac:dyDescent="0.2">
      <c r="A242" s="4" t="s">
        <v>422</v>
      </c>
      <c r="B242" s="2" t="s">
        <v>423</v>
      </c>
      <c r="C242" s="13">
        <v>14306</v>
      </c>
      <c r="D242" s="2">
        <v>0</v>
      </c>
      <c r="E242" s="2">
        <v>1016</v>
      </c>
      <c r="F242" s="2">
        <v>684</v>
      </c>
      <c r="G242" s="2">
        <v>283.39999999999998</v>
      </c>
      <c r="H242" s="2">
        <v>2384.3000000000002</v>
      </c>
      <c r="I242" s="2">
        <v>18673.7</v>
      </c>
      <c r="J242" s="2">
        <v>2279.2999999999997</v>
      </c>
      <c r="K242" s="2">
        <v>1645.16</v>
      </c>
      <c r="L242" s="2">
        <v>8054.7400000000016</v>
      </c>
      <c r="M242" s="2">
        <v>11979.2</v>
      </c>
      <c r="N242" s="2">
        <v>6694.5</v>
      </c>
    </row>
    <row r="243" spans="1:14" x14ac:dyDescent="0.2">
      <c r="A243" s="4" t="s">
        <v>424</v>
      </c>
      <c r="B243" s="2" t="s">
        <v>425</v>
      </c>
      <c r="C243" s="13">
        <v>13795</v>
      </c>
      <c r="D243" s="2">
        <v>0</v>
      </c>
      <c r="E243" s="2">
        <v>784</v>
      </c>
      <c r="F243" s="2">
        <v>499</v>
      </c>
      <c r="G243" s="2">
        <v>283.39999999999998</v>
      </c>
      <c r="H243" s="2">
        <v>1906.95</v>
      </c>
      <c r="I243" s="2">
        <v>17268.349999999999</v>
      </c>
      <c r="J243" s="2">
        <v>1463.9499999999998</v>
      </c>
      <c r="K243" s="2">
        <v>1315.8</v>
      </c>
      <c r="L243" s="2">
        <v>2353.5999999999985</v>
      </c>
      <c r="M243" s="2">
        <v>5133.3499999999985</v>
      </c>
      <c r="N243" s="2">
        <v>12135</v>
      </c>
    </row>
    <row r="244" spans="1:14" x14ac:dyDescent="0.2">
      <c r="A244" s="4" t="s">
        <v>426</v>
      </c>
      <c r="B244" s="2" t="s">
        <v>427</v>
      </c>
      <c r="C244" s="13">
        <v>14306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2384.3000000000002</v>
      </c>
      <c r="I244" s="2">
        <v>18673.7</v>
      </c>
      <c r="J244" s="2">
        <v>2279.2999999999997</v>
      </c>
      <c r="K244" s="2">
        <v>1645.16</v>
      </c>
      <c r="L244" s="2">
        <v>5109.2400000000016</v>
      </c>
      <c r="M244" s="2">
        <v>9033.7000000000007</v>
      </c>
      <c r="N244" s="2">
        <v>9640</v>
      </c>
    </row>
    <row r="245" spans="1:14" x14ac:dyDescent="0.2">
      <c r="A245" s="4" t="s">
        <v>428</v>
      </c>
      <c r="B245" s="2" t="s">
        <v>429</v>
      </c>
      <c r="C245" s="13">
        <v>14306</v>
      </c>
      <c r="D245" s="2">
        <v>0</v>
      </c>
      <c r="E245" s="2">
        <v>1016</v>
      </c>
      <c r="F245" s="2">
        <v>364.3</v>
      </c>
      <c r="G245" s="2">
        <v>283.39999999999998</v>
      </c>
      <c r="H245" s="2">
        <v>2384.3000000000002</v>
      </c>
      <c r="I245" s="2">
        <v>18354</v>
      </c>
      <c r="J245" s="2">
        <v>1250.7199999999998</v>
      </c>
      <c r="K245" s="2">
        <v>1645.16</v>
      </c>
      <c r="L245" s="2">
        <v>5790.119999999999</v>
      </c>
      <c r="M245" s="2">
        <v>8686</v>
      </c>
      <c r="N245" s="2">
        <v>9668</v>
      </c>
    </row>
    <row r="246" spans="1:14" x14ac:dyDescent="0.2">
      <c r="A246" s="4" t="s">
        <v>430</v>
      </c>
      <c r="B246" s="2" t="s">
        <v>431</v>
      </c>
      <c r="C246" s="13">
        <v>14306</v>
      </c>
      <c r="D246" s="2">
        <v>0</v>
      </c>
      <c r="E246" s="2">
        <v>1016</v>
      </c>
      <c r="F246" s="2">
        <v>684</v>
      </c>
      <c r="G246" s="2">
        <v>283.39999999999998</v>
      </c>
      <c r="H246" s="2">
        <v>2384.3000000000002</v>
      </c>
      <c r="I246" s="2">
        <v>18673.7</v>
      </c>
      <c r="J246" s="2">
        <v>2279.2999999999997</v>
      </c>
      <c r="K246" s="2">
        <v>1645.16</v>
      </c>
      <c r="L246" s="2">
        <v>6637.7400000000016</v>
      </c>
      <c r="M246" s="2">
        <v>10562.2</v>
      </c>
      <c r="N246" s="2">
        <v>8111.5</v>
      </c>
    </row>
    <row r="247" spans="1:14" x14ac:dyDescent="0.2">
      <c r="A247" s="4" t="s">
        <v>432</v>
      </c>
      <c r="B247" s="2" t="s">
        <v>433</v>
      </c>
      <c r="C247" s="13">
        <v>14937</v>
      </c>
      <c r="D247" s="2">
        <v>0</v>
      </c>
      <c r="E247" s="2">
        <v>788</v>
      </c>
      <c r="F247" s="2">
        <v>468</v>
      </c>
      <c r="G247" s="2">
        <v>283.39999999999998</v>
      </c>
      <c r="H247" s="2">
        <v>2489.4499999999998</v>
      </c>
      <c r="I247" s="2">
        <v>18965.850000000002</v>
      </c>
      <c r="J247" s="2">
        <v>2338.37</v>
      </c>
      <c r="K247" s="2">
        <v>1717.72</v>
      </c>
      <c r="L247" s="2">
        <v>2364.260000000002</v>
      </c>
      <c r="M247" s="2">
        <v>6420.3500000000022</v>
      </c>
      <c r="N247" s="2">
        <v>12545.5</v>
      </c>
    </row>
    <row r="248" spans="1:14" x14ac:dyDescent="0.2">
      <c r="A248" s="4" t="s">
        <v>21</v>
      </c>
      <c r="B248" s="2" t="s">
        <v>22</v>
      </c>
      <c r="C248" s="13">
        <v>14306</v>
      </c>
      <c r="D248" s="2">
        <v>0</v>
      </c>
      <c r="E248" s="2">
        <v>1016</v>
      </c>
      <c r="F248" s="2">
        <v>684</v>
      </c>
      <c r="G248" s="2">
        <v>283.39999999999998</v>
      </c>
      <c r="H248" s="2">
        <v>2384.3000000000002</v>
      </c>
      <c r="I248" s="2">
        <v>18673.7</v>
      </c>
      <c r="J248" s="2">
        <v>2279.2999999999997</v>
      </c>
      <c r="K248" s="2">
        <v>1645.16</v>
      </c>
      <c r="L248" s="2">
        <v>4785.2400000000016</v>
      </c>
      <c r="M248" s="2">
        <v>8709.7000000000007</v>
      </c>
      <c r="N248" s="2">
        <v>9964</v>
      </c>
    </row>
    <row r="249" spans="1:14" x14ac:dyDescent="0.2">
      <c r="A249" s="4" t="s">
        <v>434</v>
      </c>
      <c r="B249" s="2" t="s">
        <v>435</v>
      </c>
      <c r="C249" s="13">
        <v>14306</v>
      </c>
      <c r="D249" s="2">
        <v>0</v>
      </c>
      <c r="E249" s="2">
        <v>1016</v>
      </c>
      <c r="F249" s="2">
        <v>684</v>
      </c>
      <c r="G249" s="2">
        <v>283.39999999999998</v>
      </c>
      <c r="H249" s="2">
        <v>2384.3000000000002</v>
      </c>
      <c r="I249" s="2">
        <v>18673.7</v>
      </c>
      <c r="J249" s="2">
        <v>2279.2999999999997</v>
      </c>
      <c r="K249" s="2">
        <v>1645.16</v>
      </c>
      <c r="L249" s="2">
        <v>2356.2400000000016</v>
      </c>
      <c r="M249" s="2">
        <v>6280.7000000000016</v>
      </c>
      <c r="N249" s="2">
        <v>12393</v>
      </c>
    </row>
    <row r="250" spans="1:14" x14ac:dyDescent="0.2">
      <c r="A250" s="4" t="s">
        <v>436</v>
      </c>
      <c r="B250" s="2" t="s">
        <v>437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2384.3000000000002</v>
      </c>
      <c r="I250" s="2">
        <v>18390.3</v>
      </c>
      <c r="J250" s="2">
        <v>2218.7800000000002</v>
      </c>
      <c r="K250" s="2">
        <v>1645.16</v>
      </c>
      <c r="L250" s="2">
        <v>8711.3599999999988</v>
      </c>
      <c r="M250" s="2">
        <v>12575.3</v>
      </c>
      <c r="N250" s="2">
        <v>5815</v>
      </c>
    </row>
    <row r="251" spans="1:14" x14ac:dyDescent="0.2">
      <c r="A251" s="4" t="s">
        <v>438</v>
      </c>
      <c r="B251" s="2" t="s">
        <v>439</v>
      </c>
      <c r="C251" s="2">
        <v>15983</v>
      </c>
      <c r="D251" s="2">
        <v>0</v>
      </c>
      <c r="E251" s="2">
        <v>784</v>
      </c>
      <c r="F251" s="2">
        <v>499</v>
      </c>
      <c r="G251" s="2">
        <v>0</v>
      </c>
      <c r="H251" s="2">
        <v>2663.85</v>
      </c>
      <c r="I251" s="2">
        <v>19929.849999999999</v>
      </c>
      <c r="J251" s="2">
        <v>2547.7000000000003</v>
      </c>
      <c r="K251" s="2">
        <v>1838.06</v>
      </c>
      <c r="L251" s="2">
        <v>5470.0899999999983</v>
      </c>
      <c r="M251" s="2">
        <v>9855.8499999999985</v>
      </c>
      <c r="N251" s="2">
        <v>10074</v>
      </c>
    </row>
    <row r="252" spans="1:14" x14ac:dyDescent="0.2">
      <c r="A252" s="4" t="s">
        <v>440</v>
      </c>
      <c r="B252" s="2" t="s">
        <v>441</v>
      </c>
      <c r="C252" s="13">
        <v>14306</v>
      </c>
      <c r="D252" s="2">
        <v>0</v>
      </c>
      <c r="E252" s="2">
        <v>1016</v>
      </c>
      <c r="F252" s="2">
        <v>684</v>
      </c>
      <c r="G252" s="2">
        <v>0</v>
      </c>
      <c r="H252" s="2">
        <v>2384.3000000000002</v>
      </c>
      <c r="I252" s="2">
        <v>18390.3</v>
      </c>
      <c r="J252" s="2">
        <v>2218.7800000000002</v>
      </c>
      <c r="K252" s="2">
        <v>1645.16</v>
      </c>
      <c r="L252" s="2">
        <v>142.85999999999876</v>
      </c>
      <c r="M252" s="2">
        <v>4006.7999999999993</v>
      </c>
      <c r="N252" s="2">
        <v>14383.5</v>
      </c>
    </row>
    <row r="253" spans="1:14" x14ac:dyDescent="0.2">
      <c r="A253" s="4" t="s">
        <v>442</v>
      </c>
      <c r="B253" s="2" t="s">
        <v>443</v>
      </c>
      <c r="C253" s="13">
        <v>14306</v>
      </c>
      <c r="D253" s="2">
        <v>0</v>
      </c>
      <c r="E253" s="2">
        <v>1016</v>
      </c>
      <c r="F253" s="2">
        <v>684</v>
      </c>
      <c r="G253" s="2">
        <v>0</v>
      </c>
      <c r="H253" s="2">
        <v>2384.3000000000002</v>
      </c>
      <c r="I253" s="2">
        <v>18390.3</v>
      </c>
      <c r="J253" s="2">
        <v>2218.7800000000002</v>
      </c>
      <c r="K253" s="2">
        <v>1645.16</v>
      </c>
      <c r="L253" s="2">
        <v>143.35999999999876</v>
      </c>
      <c r="M253" s="2">
        <v>4007.2999999999993</v>
      </c>
      <c r="N253" s="2">
        <v>14383</v>
      </c>
    </row>
    <row r="254" spans="1:14" x14ac:dyDescent="0.2">
      <c r="A254" s="4" t="s">
        <v>444</v>
      </c>
      <c r="B254" s="2" t="s">
        <v>445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2384.3000000000002</v>
      </c>
      <c r="I254" s="2">
        <v>18390.3</v>
      </c>
      <c r="J254" s="2">
        <v>2218.7800000000002</v>
      </c>
      <c r="K254" s="2">
        <v>1645.16</v>
      </c>
      <c r="L254" s="2">
        <v>3427.3599999999988</v>
      </c>
      <c r="M254" s="2">
        <v>7291.2999999999993</v>
      </c>
      <c r="N254" s="2">
        <v>11099</v>
      </c>
    </row>
    <row r="255" spans="1:14" x14ac:dyDescent="0.2">
      <c r="A255" s="4" t="s">
        <v>516</v>
      </c>
      <c r="B255" s="2" t="s">
        <v>517</v>
      </c>
      <c r="C255" s="13">
        <v>14306</v>
      </c>
      <c r="D255" s="2">
        <v>0</v>
      </c>
      <c r="E255" s="2">
        <v>1016</v>
      </c>
      <c r="F255" s="2">
        <v>684</v>
      </c>
      <c r="G255" s="2">
        <v>0</v>
      </c>
      <c r="H255" s="2">
        <v>2384.3000000000002</v>
      </c>
      <c r="I255" s="2">
        <v>18390.3</v>
      </c>
      <c r="J255" s="2">
        <v>2116.92</v>
      </c>
      <c r="K255" s="2">
        <v>1645.16</v>
      </c>
      <c r="L255" s="2">
        <v>477.21999999999935</v>
      </c>
      <c r="M255" s="2">
        <v>4239.2999999999993</v>
      </c>
      <c r="N255" s="2">
        <v>14151</v>
      </c>
    </row>
    <row r="256" spans="1:14" x14ac:dyDescent="0.2">
      <c r="A256" s="4" t="s">
        <v>446</v>
      </c>
      <c r="B256" s="2" t="s">
        <v>447</v>
      </c>
      <c r="C256" s="13">
        <v>14306</v>
      </c>
      <c r="D256" s="2">
        <v>0</v>
      </c>
      <c r="E256" s="2">
        <v>1016</v>
      </c>
      <c r="F256" s="2">
        <v>684</v>
      </c>
      <c r="G256" s="2">
        <v>0</v>
      </c>
      <c r="H256" s="2">
        <v>2384.3000000000002</v>
      </c>
      <c r="I256" s="2">
        <v>18390.3</v>
      </c>
      <c r="J256" s="2">
        <v>2218.7800000000002</v>
      </c>
      <c r="K256" s="2">
        <v>1645.16</v>
      </c>
      <c r="L256" s="2">
        <v>2251.3599999999988</v>
      </c>
      <c r="M256" s="2">
        <v>6115.2999999999993</v>
      </c>
      <c r="N256" s="2">
        <v>12275</v>
      </c>
    </row>
    <row r="257" spans="1:14" x14ac:dyDescent="0.2">
      <c r="A257" s="4" t="s">
        <v>448</v>
      </c>
      <c r="B257" s="2" t="s">
        <v>449</v>
      </c>
      <c r="C257" s="13">
        <v>11929</v>
      </c>
      <c r="D257" s="2">
        <v>200</v>
      </c>
      <c r="E257" s="2">
        <v>737</v>
      </c>
      <c r="F257" s="2">
        <v>455</v>
      </c>
      <c r="G257" s="2">
        <v>0</v>
      </c>
      <c r="H257" s="2">
        <v>1988.15</v>
      </c>
      <c r="I257" s="2">
        <v>15309.15</v>
      </c>
      <c r="J257" s="2">
        <v>1539.9699999999998</v>
      </c>
      <c r="K257" s="2">
        <v>1371.82</v>
      </c>
      <c r="L257" s="2">
        <v>119.36000000000058</v>
      </c>
      <c r="M257" s="2">
        <v>3031.1500000000005</v>
      </c>
      <c r="N257" s="2">
        <v>12278</v>
      </c>
    </row>
    <row r="258" spans="1:14" x14ac:dyDescent="0.2">
      <c r="A258" s="4" t="s">
        <v>450</v>
      </c>
      <c r="B258" s="2" t="s">
        <v>451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2384.3000000000002</v>
      </c>
      <c r="I258" s="2">
        <v>18390.3</v>
      </c>
      <c r="J258" s="2">
        <v>2116.92</v>
      </c>
      <c r="K258" s="2">
        <v>1645.16</v>
      </c>
      <c r="L258" s="2">
        <v>619.71999999999935</v>
      </c>
      <c r="M258" s="2">
        <v>4381.7999999999993</v>
      </c>
      <c r="N258" s="2">
        <v>14008.5</v>
      </c>
    </row>
    <row r="259" spans="1:14" x14ac:dyDescent="0.2">
      <c r="A259" s="4" t="s">
        <v>452</v>
      </c>
      <c r="B259" s="2" t="s">
        <v>453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2384.3000000000002</v>
      </c>
      <c r="I259" s="2">
        <v>18390.3</v>
      </c>
      <c r="J259" s="2">
        <v>2218.7800000000002</v>
      </c>
      <c r="K259" s="2">
        <v>1645.16</v>
      </c>
      <c r="L259" s="2">
        <v>1686.3599999999988</v>
      </c>
      <c r="M259" s="2">
        <v>5550.2999999999993</v>
      </c>
      <c r="N259" s="2">
        <v>12840</v>
      </c>
    </row>
    <row r="260" spans="1:14" x14ac:dyDescent="0.2">
      <c r="A260" s="4" t="s">
        <v>454</v>
      </c>
      <c r="B260" s="2" t="s">
        <v>455</v>
      </c>
      <c r="C260" s="13">
        <v>14306</v>
      </c>
      <c r="D260" s="2">
        <v>0</v>
      </c>
      <c r="E260" s="2">
        <v>1016</v>
      </c>
      <c r="F260" s="2">
        <v>684</v>
      </c>
      <c r="G260" s="2">
        <v>0</v>
      </c>
      <c r="H260" s="2">
        <v>2384.3000000000002</v>
      </c>
      <c r="I260" s="2">
        <v>18390.3</v>
      </c>
      <c r="J260" s="2">
        <v>2218.7800000000002</v>
      </c>
      <c r="K260" s="2">
        <v>1645.16</v>
      </c>
      <c r="L260" s="2">
        <v>1951.8599999999988</v>
      </c>
      <c r="M260" s="2">
        <v>5815.7999999999993</v>
      </c>
      <c r="N260" s="2">
        <v>12574.5</v>
      </c>
    </row>
    <row r="261" spans="1:14" x14ac:dyDescent="0.2">
      <c r="A261" s="4" t="s">
        <v>456</v>
      </c>
      <c r="B261" s="2" t="s">
        <v>457</v>
      </c>
      <c r="C261" s="13">
        <v>14306</v>
      </c>
      <c r="D261" s="2">
        <v>0</v>
      </c>
      <c r="E261" s="2">
        <v>1016</v>
      </c>
      <c r="F261" s="2">
        <v>684</v>
      </c>
      <c r="G261" s="2">
        <v>0</v>
      </c>
      <c r="H261" s="2">
        <v>2384.3000000000002</v>
      </c>
      <c r="I261" s="2">
        <v>18390.3</v>
      </c>
      <c r="J261" s="2">
        <v>2218.7800000000002</v>
      </c>
      <c r="K261" s="2">
        <v>1645.16</v>
      </c>
      <c r="L261" s="2">
        <v>2095.3599999999988</v>
      </c>
      <c r="M261" s="2">
        <v>5959.2999999999993</v>
      </c>
      <c r="N261" s="2">
        <v>12431</v>
      </c>
    </row>
    <row r="262" spans="1:14" x14ac:dyDescent="0.2">
      <c r="A262" s="4" t="s">
        <v>458</v>
      </c>
      <c r="B262" s="2" t="s">
        <v>459</v>
      </c>
      <c r="C262" s="13">
        <v>14306</v>
      </c>
      <c r="D262" s="2">
        <v>0</v>
      </c>
      <c r="E262" s="2">
        <v>1016</v>
      </c>
      <c r="F262" s="2">
        <v>685.1</v>
      </c>
      <c r="G262" s="2">
        <v>0</v>
      </c>
      <c r="H262" s="2">
        <v>2384.3000000000002</v>
      </c>
      <c r="I262" s="2">
        <v>18391.400000000001</v>
      </c>
      <c r="J262" s="2">
        <v>2219.02</v>
      </c>
      <c r="K262" s="2">
        <v>1645.16</v>
      </c>
      <c r="L262" s="2">
        <v>0.22000000000116415</v>
      </c>
      <c r="M262" s="2">
        <v>3864.4000000000015</v>
      </c>
      <c r="N262" s="2">
        <v>14527</v>
      </c>
    </row>
    <row r="263" spans="1:14" x14ac:dyDescent="0.2">
      <c r="A263" s="4" t="s">
        <v>460</v>
      </c>
      <c r="B263" s="2" t="s">
        <v>461</v>
      </c>
      <c r="C263" s="13">
        <v>14306</v>
      </c>
      <c r="D263" s="2">
        <v>0</v>
      </c>
      <c r="E263" s="2">
        <v>1016</v>
      </c>
      <c r="F263" s="2">
        <v>685.1</v>
      </c>
      <c r="G263" s="2">
        <v>0</v>
      </c>
      <c r="H263" s="2">
        <v>2384.3000000000002</v>
      </c>
      <c r="I263" s="2">
        <v>18391.400000000001</v>
      </c>
      <c r="J263" s="2">
        <v>2219.02</v>
      </c>
      <c r="K263" s="2">
        <v>1645.16</v>
      </c>
      <c r="L263" s="2">
        <v>143.22000000000116</v>
      </c>
      <c r="M263" s="2">
        <v>4007.4000000000015</v>
      </c>
      <c r="N263" s="2">
        <v>14384</v>
      </c>
    </row>
    <row r="264" spans="1:14" x14ac:dyDescent="0.2">
      <c r="A264" s="4" t="s">
        <v>462</v>
      </c>
      <c r="B264" s="2" t="s">
        <v>463</v>
      </c>
      <c r="C264" s="13">
        <v>14306</v>
      </c>
      <c r="D264" s="2">
        <v>0</v>
      </c>
      <c r="E264" s="2">
        <v>1016</v>
      </c>
      <c r="F264" s="2">
        <v>638.4</v>
      </c>
      <c r="G264" s="2">
        <v>0</v>
      </c>
      <c r="H264" s="2">
        <v>2384.3000000000002</v>
      </c>
      <c r="I264" s="2">
        <v>18344.7</v>
      </c>
      <c r="J264" s="2">
        <v>2209.04</v>
      </c>
      <c r="K264" s="2">
        <v>1645.16</v>
      </c>
      <c r="L264" s="2">
        <v>2187</v>
      </c>
      <c r="M264" s="2">
        <v>6041.2</v>
      </c>
      <c r="N264" s="2">
        <v>12303.5</v>
      </c>
    </row>
    <row r="265" spans="1:14" x14ac:dyDescent="0.2">
      <c r="A265" s="4" t="s">
        <v>518</v>
      </c>
      <c r="B265" s="2" t="s">
        <v>519</v>
      </c>
      <c r="C265" s="13">
        <v>14306</v>
      </c>
      <c r="D265" s="2">
        <v>0</v>
      </c>
      <c r="E265" s="2">
        <v>1016</v>
      </c>
      <c r="F265" s="2">
        <v>638.4</v>
      </c>
      <c r="G265" s="2">
        <v>0</v>
      </c>
      <c r="H265" s="2">
        <v>1384.85</v>
      </c>
      <c r="I265" s="2">
        <v>17345.25</v>
      </c>
      <c r="J265" s="2">
        <v>1995.5600000000002</v>
      </c>
      <c r="K265" s="2">
        <v>1645.16</v>
      </c>
      <c r="L265" s="2">
        <v>2.9999999998835847E-2</v>
      </c>
      <c r="M265" s="2">
        <v>3640.7499999999991</v>
      </c>
      <c r="N265" s="2">
        <v>13704.5</v>
      </c>
    </row>
    <row r="266" spans="1:14" x14ac:dyDescent="0.2">
      <c r="A266" s="4" t="s">
        <v>464</v>
      </c>
      <c r="B266" s="2" t="s">
        <v>465</v>
      </c>
      <c r="C266" s="13">
        <v>14306</v>
      </c>
      <c r="D266" s="2">
        <v>0</v>
      </c>
      <c r="E266" s="2">
        <v>1016</v>
      </c>
      <c r="F266" s="2">
        <v>638.4</v>
      </c>
      <c r="G266" s="2">
        <v>0</v>
      </c>
      <c r="H266" s="2">
        <v>1384.85</v>
      </c>
      <c r="I266" s="2">
        <v>17345.25</v>
      </c>
      <c r="J266" s="2">
        <v>1995.5600000000002</v>
      </c>
      <c r="K266" s="2">
        <v>1645.16</v>
      </c>
      <c r="L266" s="2">
        <v>5925.0299999999988</v>
      </c>
      <c r="M266" s="2">
        <v>9565.75</v>
      </c>
      <c r="N266" s="2">
        <v>7779.5</v>
      </c>
    </row>
    <row r="267" spans="1:14" x14ac:dyDescent="0.2">
      <c r="A267" s="4" t="s">
        <v>466</v>
      </c>
      <c r="B267" s="2" t="s">
        <v>467</v>
      </c>
      <c r="C267" s="13">
        <v>14306</v>
      </c>
      <c r="D267" s="2">
        <v>0</v>
      </c>
      <c r="E267" s="2">
        <v>1016</v>
      </c>
      <c r="F267" s="2">
        <v>684</v>
      </c>
      <c r="G267" s="2">
        <v>0</v>
      </c>
      <c r="H267" s="2">
        <v>1384.85</v>
      </c>
      <c r="I267" s="2">
        <v>17390.849999999999</v>
      </c>
      <c r="J267" s="2">
        <v>2005.3000000000002</v>
      </c>
      <c r="K267" s="2">
        <v>1645.16</v>
      </c>
      <c r="L267" s="2">
        <v>2187.3899999999994</v>
      </c>
      <c r="M267" s="2">
        <v>5837.8499999999995</v>
      </c>
      <c r="N267" s="2">
        <v>11553</v>
      </c>
    </row>
    <row r="268" spans="1:14" x14ac:dyDescent="0.2">
      <c r="A268" s="4" t="s">
        <v>468</v>
      </c>
      <c r="B268" s="2" t="s">
        <v>469</v>
      </c>
      <c r="C268" s="13">
        <v>14306</v>
      </c>
      <c r="D268" s="2">
        <v>0</v>
      </c>
      <c r="E268" s="2">
        <v>1016</v>
      </c>
      <c r="F268" s="2">
        <v>684</v>
      </c>
      <c r="G268" s="2">
        <v>0</v>
      </c>
      <c r="H268" s="2">
        <v>1365.26</v>
      </c>
      <c r="I268" s="2">
        <v>17371.259999999998</v>
      </c>
      <c r="J268" s="2">
        <v>2001.1200000000001</v>
      </c>
      <c r="K268" s="2">
        <v>1645.16</v>
      </c>
      <c r="L268" s="2">
        <v>2044.4799999999977</v>
      </c>
      <c r="M268" s="2">
        <v>5690.7599999999984</v>
      </c>
      <c r="N268" s="2">
        <v>11680.5</v>
      </c>
    </row>
    <row r="269" spans="1:14" x14ac:dyDescent="0.2">
      <c r="A269" s="4" t="s">
        <v>470</v>
      </c>
      <c r="B269" s="2" t="s">
        <v>471</v>
      </c>
      <c r="C269" s="13">
        <v>14306</v>
      </c>
      <c r="D269" s="2">
        <v>0</v>
      </c>
      <c r="E269" s="2">
        <v>1016</v>
      </c>
      <c r="F269" s="2">
        <v>684</v>
      </c>
      <c r="G269" s="2">
        <v>0</v>
      </c>
      <c r="H269" s="2">
        <v>1182.3499999999999</v>
      </c>
      <c r="I269" s="2">
        <v>17188.349999999999</v>
      </c>
      <c r="J269" s="2">
        <v>1996.64</v>
      </c>
      <c r="K269" s="2">
        <v>1645.16</v>
      </c>
      <c r="L269" s="2">
        <v>0.5499999999992724</v>
      </c>
      <c r="M269" s="2">
        <v>3642.3499999999995</v>
      </c>
      <c r="N269" s="2">
        <v>13546</v>
      </c>
    </row>
    <row r="270" spans="1:14" x14ac:dyDescent="0.2">
      <c r="A270" s="4" t="s">
        <v>472</v>
      </c>
      <c r="B270" s="2" t="s">
        <v>473</v>
      </c>
      <c r="C270" s="13">
        <v>14306</v>
      </c>
      <c r="D270" s="2">
        <v>0</v>
      </c>
      <c r="E270" s="2">
        <v>1016</v>
      </c>
      <c r="F270" s="2">
        <v>684</v>
      </c>
      <c r="G270" s="2">
        <v>0</v>
      </c>
      <c r="H270" s="2">
        <v>1182.3499999999999</v>
      </c>
      <c r="I270" s="2">
        <v>17188.349999999999</v>
      </c>
      <c r="J270" s="2">
        <v>1996.64</v>
      </c>
      <c r="K270" s="2">
        <v>1645.16</v>
      </c>
      <c r="L270" s="2">
        <v>143.54999999999927</v>
      </c>
      <c r="M270" s="2">
        <v>3785.3499999999995</v>
      </c>
      <c r="N270" s="2">
        <v>13403</v>
      </c>
    </row>
    <row r="271" spans="1:14" x14ac:dyDescent="0.2">
      <c r="A271" s="4" t="s">
        <v>474</v>
      </c>
      <c r="B271" s="2" t="s">
        <v>475</v>
      </c>
      <c r="C271" s="2">
        <v>11929</v>
      </c>
      <c r="D271" s="2">
        <v>200</v>
      </c>
      <c r="E271" s="2">
        <v>737</v>
      </c>
      <c r="F271" s="2">
        <v>425</v>
      </c>
      <c r="G271" s="2">
        <v>0</v>
      </c>
      <c r="H271" s="2">
        <v>751.68</v>
      </c>
      <c r="I271" s="2">
        <v>14042.68</v>
      </c>
      <c r="J271" s="2">
        <v>1418.71</v>
      </c>
      <c r="K271" s="2">
        <v>1371.82</v>
      </c>
      <c r="L271" s="2">
        <v>0.15000000000145519</v>
      </c>
      <c r="M271" s="2">
        <v>2790.6800000000012</v>
      </c>
      <c r="N271" s="2">
        <v>11252</v>
      </c>
    </row>
    <row r="272" spans="1:14" x14ac:dyDescent="0.2">
      <c r="A272" s="4" t="s">
        <v>476</v>
      </c>
      <c r="B272" s="2" t="s">
        <v>477</v>
      </c>
      <c r="C272" s="2">
        <v>13775</v>
      </c>
      <c r="D272" s="2">
        <v>0</v>
      </c>
      <c r="E272" s="2">
        <v>815</v>
      </c>
      <c r="F272" s="2">
        <v>716</v>
      </c>
      <c r="G272" s="2">
        <v>0</v>
      </c>
      <c r="H272" s="2">
        <v>289.33999999999997</v>
      </c>
      <c r="I272" s="2">
        <v>15595.34</v>
      </c>
      <c r="J272" s="2">
        <v>1847.18</v>
      </c>
      <c r="K272" s="2">
        <v>1584.14</v>
      </c>
      <c r="L272" s="2">
        <v>-0.47999999999956344</v>
      </c>
      <c r="M272" s="2">
        <v>3430.8400000000006</v>
      </c>
      <c r="N272" s="2">
        <v>12164.5</v>
      </c>
    </row>
    <row r="273" spans="1:16" x14ac:dyDescent="0.2">
      <c r="A273" s="4" t="s">
        <v>478</v>
      </c>
      <c r="B273" s="2" t="s">
        <v>479</v>
      </c>
      <c r="C273" s="2">
        <v>14306</v>
      </c>
      <c r="D273" s="2">
        <v>0</v>
      </c>
      <c r="E273" s="2">
        <v>915</v>
      </c>
      <c r="F273" s="2">
        <v>836</v>
      </c>
      <c r="G273" s="2">
        <v>0</v>
      </c>
      <c r="H273" s="2">
        <v>300.49</v>
      </c>
      <c r="I273" s="2">
        <v>16357.49</v>
      </c>
      <c r="J273" s="2">
        <v>2007.6</v>
      </c>
      <c r="K273" s="2">
        <v>1645.2</v>
      </c>
      <c r="L273" s="2">
        <v>0.18999999999869033</v>
      </c>
      <c r="M273" s="2">
        <v>3652.9899999999989</v>
      </c>
      <c r="N273" s="2">
        <v>12704.5</v>
      </c>
    </row>
    <row r="274" spans="1:16" s="12" customFormat="1" x14ac:dyDescent="0.2">
      <c r="A274" s="11"/>
      <c r="C274" s="12" t="s">
        <v>39</v>
      </c>
      <c r="D274" s="12" t="s">
        <v>39</v>
      </c>
      <c r="E274" s="12" t="s">
        <v>39</v>
      </c>
      <c r="F274" s="12" t="s">
        <v>39</v>
      </c>
      <c r="G274" s="12" t="s">
        <v>39</v>
      </c>
      <c r="H274" s="12" t="s">
        <v>39</v>
      </c>
      <c r="I274" s="12" t="s">
        <v>39</v>
      </c>
      <c r="J274" s="12" t="s">
        <v>39</v>
      </c>
      <c r="K274" s="12" t="s">
        <v>39</v>
      </c>
      <c r="L274" s="12" t="s">
        <v>39</v>
      </c>
      <c r="M274" s="12" t="s">
        <v>39</v>
      </c>
      <c r="N274" s="12" t="s">
        <v>39</v>
      </c>
      <c r="O274" s="2"/>
      <c r="P274" s="2"/>
    </row>
    <row r="276" spans="1:16" x14ac:dyDescent="0.2">
      <c r="A276" s="10" t="s">
        <v>490</v>
      </c>
    </row>
    <row r="277" spans="1:16" x14ac:dyDescent="0.2">
      <c r="A277" s="4" t="s">
        <v>491</v>
      </c>
      <c r="B277" s="2" t="s">
        <v>492</v>
      </c>
      <c r="C277" s="2">
        <v>29714</v>
      </c>
      <c r="D277" s="2">
        <v>0</v>
      </c>
      <c r="E277" s="2">
        <v>1074.48</v>
      </c>
      <c r="F277" s="2">
        <v>723.8</v>
      </c>
      <c r="G277" s="2">
        <v>0</v>
      </c>
      <c r="H277" s="2">
        <v>4952.3</v>
      </c>
      <c r="I277" s="2">
        <v>36464.58</v>
      </c>
      <c r="J277" s="2">
        <v>6262.76</v>
      </c>
      <c r="K277" s="2">
        <v>3417.08</v>
      </c>
      <c r="L277" s="2">
        <v>0.24</v>
      </c>
      <c r="M277" s="2">
        <v>9680.08</v>
      </c>
      <c r="N277" s="2">
        <v>26784.5</v>
      </c>
    </row>
    <row r="278" spans="1:16" s="12" customFormat="1" x14ac:dyDescent="0.2">
      <c r="A278" s="11"/>
      <c r="C278" s="12" t="s">
        <v>39</v>
      </c>
      <c r="D278" s="12" t="s">
        <v>39</v>
      </c>
      <c r="E278" s="12" t="s">
        <v>39</v>
      </c>
      <c r="F278" s="12" t="s">
        <v>39</v>
      </c>
      <c r="G278" s="12" t="s">
        <v>39</v>
      </c>
      <c r="H278" s="12" t="s">
        <v>39</v>
      </c>
      <c r="I278" s="12" t="s">
        <v>39</v>
      </c>
      <c r="J278" s="12" t="s">
        <v>39</v>
      </c>
      <c r="K278" s="12" t="s">
        <v>39</v>
      </c>
      <c r="L278" s="12" t="s">
        <v>39</v>
      </c>
      <c r="M278" s="12" t="s">
        <v>39</v>
      </c>
      <c r="N278" s="12" t="s">
        <v>39</v>
      </c>
    </row>
    <row r="280" spans="1:16" s="12" customFormat="1" x14ac:dyDescent="0.2">
      <c r="A280" s="14"/>
      <c r="C280" s="12" t="s">
        <v>493</v>
      </c>
      <c r="D280" s="12" t="s">
        <v>493</v>
      </c>
      <c r="E280" s="12" t="s">
        <v>493</v>
      </c>
      <c r="F280" s="12" t="s">
        <v>493</v>
      </c>
      <c r="G280" s="12" t="s">
        <v>493</v>
      </c>
      <c r="H280" s="12" t="s">
        <v>493</v>
      </c>
      <c r="I280" s="12" t="s">
        <v>493</v>
      </c>
      <c r="J280" s="12" t="s">
        <v>493</v>
      </c>
      <c r="K280" s="12" t="s">
        <v>493</v>
      </c>
      <c r="L280" s="12" t="s">
        <v>493</v>
      </c>
      <c r="M280" s="12" t="s">
        <v>493</v>
      </c>
      <c r="N280" s="12" t="s">
        <v>493</v>
      </c>
    </row>
    <row r="282" spans="1:16" x14ac:dyDescent="0.2">
      <c r="C282" s="2" t="s">
        <v>0</v>
      </c>
      <c r="D282" s="2" t="s">
        <v>0</v>
      </c>
      <c r="E282" s="2" t="s">
        <v>0</v>
      </c>
      <c r="F282" s="2" t="s">
        <v>0</v>
      </c>
      <c r="G282" s="2" t="s">
        <v>0</v>
      </c>
      <c r="H282" s="2" t="s">
        <v>0</v>
      </c>
      <c r="I282" s="2" t="s">
        <v>0</v>
      </c>
      <c r="J282" s="2" t="s">
        <v>0</v>
      </c>
      <c r="K282" s="2" t="s">
        <v>0</v>
      </c>
      <c r="L282" s="2" t="s">
        <v>0</v>
      </c>
      <c r="M282" s="2" t="s">
        <v>0</v>
      </c>
      <c r="N282" s="2" t="s">
        <v>0</v>
      </c>
    </row>
    <row r="283" spans="1:16" x14ac:dyDescent="0.2">
      <c r="A283" s="4" t="s">
        <v>0</v>
      </c>
      <c r="B283" s="2" t="s">
        <v>0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</row>
  </sheetData>
  <mergeCells count="4">
    <mergeCell ref="B1:C1"/>
    <mergeCell ref="B2:H2"/>
    <mergeCell ref="B3:H3"/>
    <mergeCell ref="B4:H4"/>
  </mergeCells>
  <conditionalFormatting sqref="A1:B2 A10:B17 A23:B27 A30:B53 A58:B66 A72:B76 A81:B90 A94:B116 A120:B140 A145:B150 A154:B155 A159:B201 A206:B228 A234:B274 A277:B277 C17 C116 C183 D61:H62 A18:H19 D11:H17 A67:H67 A77:G77 A141:G141 A202:G202 D160:G201 A229:G230 D1:J1 D10:J10 D72:G76 D120:G140 C159:J159 D206:G228 D277:G277 A275:J276 I11:J19 D23:J23 D30:J43 D81:J90 D94:G116 D145:J150 D154:J155 I160:J202 C274:J274 A4:B4 A3 A20:J22 A28:J29 A54:J56 A69:J71 A78:J80 A91:J93 A117:J119 A142:J144 A151:J153 A156:J158 A203:J205 A231:J233 C27:J27 D24:G26 I24:J26 D45:J48 D44:G44 I44:J44 D51:J51 D49:G50 I49:J50 D52:G53 I52:J53 A57:G57 I57:J68 D58:G60 D65:H65 D63:G64 D66:G66 A68:G68 I72:J77 I94:J116 I120:J141 I206:J230 D234:G273 I234:J273 I277:J277 A278:J1048576 I2:J4 A5:J9 K1:XFD1048576">
    <cfRule type="cellIs" dxfId="55" priority="17" operator="lessThan">
      <formula>0</formula>
    </cfRule>
  </conditionalFormatting>
  <conditionalFormatting sqref="C90">
    <cfRule type="cellIs" dxfId="54" priority="16" operator="lessThan">
      <formula>0</formula>
    </cfRule>
  </conditionalFormatting>
  <conditionalFormatting sqref="H24:H26">
    <cfRule type="cellIs" dxfId="53" priority="15" operator="lessThan">
      <formula>0</formula>
    </cfRule>
  </conditionalFormatting>
  <conditionalFormatting sqref="H277">
    <cfRule type="cellIs" dxfId="52" priority="1" operator="lessThan">
      <formula>0</formula>
    </cfRule>
  </conditionalFormatting>
  <conditionalFormatting sqref="H44">
    <cfRule type="cellIs" dxfId="51" priority="14" operator="lessThan">
      <formula>0</formula>
    </cfRule>
  </conditionalFormatting>
  <conditionalFormatting sqref="H49:H50">
    <cfRule type="cellIs" dxfId="50" priority="13" operator="lessThan">
      <formula>0</formula>
    </cfRule>
  </conditionalFormatting>
  <conditionalFormatting sqref="H52:H53">
    <cfRule type="cellIs" dxfId="49" priority="12" operator="lessThan">
      <formula>0</formula>
    </cfRule>
  </conditionalFormatting>
  <conditionalFormatting sqref="H57:H60">
    <cfRule type="cellIs" dxfId="48" priority="11" operator="lessThan">
      <formula>0</formula>
    </cfRule>
  </conditionalFormatting>
  <conditionalFormatting sqref="H63:H64">
    <cfRule type="cellIs" dxfId="47" priority="10" operator="lessThan">
      <formula>0</formula>
    </cfRule>
  </conditionalFormatting>
  <conditionalFormatting sqref="H66">
    <cfRule type="cellIs" dxfId="46" priority="9" operator="lessThan">
      <formula>0</formula>
    </cfRule>
  </conditionalFormatting>
  <conditionalFormatting sqref="H68">
    <cfRule type="cellIs" dxfId="45" priority="8" operator="lessThan">
      <formula>0</formula>
    </cfRule>
  </conditionalFormatting>
  <conditionalFormatting sqref="H72:H77">
    <cfRule type="cellIs" dxfId="44" priority="7" operator="lessThan">
      <formula>0</formula>
    </cfRule>
  </conditionalFormatting>
  <conditionalFormatting sqref="H94:H116">
    <cfRule type="cellIs" dxfId="43" priority="6" operator="lessThan">
      <formula>0</formula>
    </cfRule>
  </conditionalFormatting>
  <conditionalFormatting sqref="H120:H141">
    <cfRule type="cellIs" dxfId="42" priority="5" operator="lessThan">
      <formula>0</formula>
    </cfRule>
  </conditionalFormatting>
  <conditionalFormatting sqref="H160:H202">
    <cfRule type="cellIs" dxfId="41" priority="4" operator="lessThan">
      <formula>0</formula>
    </cfRule>
  </conditionalFormatting>
  <conditionalFormatting sqref="H206:H230">
    <cfRule type="cellIs" dxfId="40" priority="3" operator="lessThan">
      <formula>0</formula>
    </cfRule>
  </conditionalFormatting>
  <conditionalFormatting sqref="H234:H273">
    <cfRule type="cellIs" dxfId="39" priority="2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4"/>
  <sheetViews>
    <sheetView workbookViewId="0"/>
  </sheetViews>
  <sheetFormatPr baseColWidth="10" defaultRowHeight="11.25" x14ac:dyDescent="0.2"/>
  <cols>
    <col min="1" max="1" width="11.42578125" style="4" customWidth="1"/>
    <col min="2" max="2" width="26.85546875" style="2" customWidth="1"/>
    <col min="3" max="14" width="15" style="2" bestFit="1" customWidth="1"/>
    <col min="15" max="16384" width="11.42578125" style="2"/>
  </cols>
  <sheetData>
    <row r="1" spans="1:14" ht="18" customHeight="1" x14ac:dyDescent="0.25">
      <c r="A1" s="1"/>
      <c r="B1" s="33" t="s">
        <v>0</v>
      </c>
      <c r="C1" s="34"/>
    </row>
    <row r="2" spans="1:14" ht="24.95" customHeight="1" x14ac:dyDescent="0.2">
      <c r="A2" s="3"/>
      <c r="B2" s="35" t="s">
        <v>1</v>
      </c>
      <c r="C2" s="35"/>
      <c r="D2" s="35"/>
      <c r="E2" s="35"/>
      <c r="F2" s="35"/>
      <c r="G2" s="35"/>
      <c r="H2" s="35"/>
    </row>
    <row r="3" spans="1:14" ht="15.75" x14ac:dyDescent="0.25">
      <c r="B3" s="36" t="s">
        <v>500</v>
      </c>
      <c r="C3" s="36"/>
      <c r="D3" s="36"/>
      <c r="E3" s="36"/>
      <c r="F3" s="36"/>
      <c r="G3" s="36"/>
      <c r="H3" s="36"/>
    </row>
    <row r="4" spans="1:14" ht="15" customHeight="1" x14ac:dyDescent="0.2">
      <c r="B4" s="37" t="s">
        <v>501</v>
      </c>
      <c r="C4" s="37"/>
      <c r="D4" s="37"/>
      <c r="E4" s="37"/>
      <c r="F4" s="37"/>
      <c r="G4" s="37"/>
      <c r="H4" s="37"/>
    </row>
    <row r="6" spans="1:14" s="9" customFormat="1" ht="23.25" thickBot="1" x14ac:dyDescent="0.2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7" t="s">
        <v>11</v>
      </c>
      <c r="I6" s="7" t="s">
        <v>12</v>
      </c>
      <c r="J6" s="6" t="s">
        <v>13</v>
      </c>
      <c r="K6" s="6" t="s">
        <v>14</v>
      </c>
      <c r="L6" s="7" t="s">
        <v>15</v>
      </c>
      <c r="M6" s="7" t="s">
        <v>16</v>
      </c>
      <c r="N6" s="8" t="s">
        <v>17</v>
      </c>
    </row>
    <row r="7" spans="1:14" ht="12" thickTop="1" x14ac:dyDescent="0.2"/>
    <row r="9" spans="1:14" x14ac:dyDescent="0.2">
      <c r="A9" s="10" t="s">
        <v>18</v>
      </c>
    </row>
    <row r="10" spans="1:14" x14ac:dyDescent="0.2">
      <c r="A10" s="4" t="s">
        <v>19</v>
      </c>
      <c r="B10" s="13" t="s">
        <v>20</v>
      </c>
      <c r="C10" s="2">
        <v>11988</v>
      </c>
      <c r="D10" s="2">
        <v>200</v>
      </c>
      <c r="E10" s="2">
        <v>820</v>
      </c>
      <c r="F10" s="2">
        <v>510</v>
      </c>
      <c r="G10" s="2">
        <v>283.39999999999998</v>
      </c>
      <c r="H10" s="2">
        <v>5993.75</v>
      </c>
      <c r="I10" s="2">
        <v>19795.150000000001</v>
      </c>
      <c r="J10" s="2">
        <v>2805.91</v>
      </c>
      <c r="K10" s="2">
        <v>1378.56</v>
      </c>
      <c r="L10" s="2">
        <v>0.68000000000211003</v>
      </c>
      <c r="M10" s="2">
        <v>4185.1500000000015</v>
      </c>
      <c r="N10" s="2">
        <v>15610</v>
      </c>
    </row>
    <row r="11" spans="1:14" x14ac:dyDescent="0.2">
      <c r="A11" s="4" t="s">
        <v>21</v>
      </c>
      <c r="B11" s="13" t="s">
        <v>22</v>
      </c>
      <c r="C11" s="2">
        <v>17718.060000000001</v>
      </c>
      <c r="D11" s="2">
        <v>0</v>
      </c>
      <c r="E11" s="2">
        <v>626.19000000000005</v>
      </c>
      <c r="F11" s="2">
        <v>482.8</v>
      </c>
      <c r="G11" s="2">
        <v>0</v>
      </c>
      <c r="H11" s="2">
        <v>19245</v>
      </c>
      <c r="I11" s="2">
        <v>38072.050000000003</v>
      </c>
      <c r="J11" s="2">
        <f>3193.41+3027.35</f>
        <v>6220.76</v>
      </c>
      <c r="K11" s="2">
        <v>1708.54</v>
      </c>
      <c r="L11" s="2">
        <v>70.75</v>
      </c>
      <c r="M11" s="2">
        <v>8000.05</v>
      </c>
      <c r="N11" s="2">
        <v>30072</v>
      </c>
    </row>
    <row r="12" spans="1:14" x14ac:dyDescent="0.2">
      <c r="A12" s="4" t="s">
        <v>23</v>
      </c>
      <c r="B12" s="13" t="s">
        <v>24</v>
      </c>
      <c r="C12" s="2">
        <v>12248</v>
      </c>
      <c r="D12" s="2">
        <v>200</v>
      </c>
      <c r="E12" s="2">
        <v>825</v>
      </c>
      <c r="F12" s="2">
        <v>517</v>
      </c>
      <c r="G12" s="2">
        <v>0</v>
      </c>
      <c r="H12" s="2">
        <v>6123.75</v>
      </c>
      <c r="I12" s="2">
        <v>19913.75</v>
      </c>
      <c r="J12" s="2">
        <v>2628.17</v>
      </c>
      <c r="K12" s="2">
        <v>1333.98</v>
      </c>
      <c r="L12" s="2">
        <v>1683.6000000000004</v>
      </c>
      <c r="M12" s="2">
        <v>5645.75</v>
      </c>
      <c r="N12" s="2">
        <v>14268</v>
      </c>
    </row>
    <row r="13" spans="1:14" x14ac:dyDescent="0.2">
      <c r="A13" s="4" t="s">
        <v>502</v>
      </c>
      <c r="B13" s="13" t="s">
        <v>503</v>
      </c>
      <c r="C13" s="2">
        <v>11988</v>
      </c>
      <c r="D13" s="2">
        <v>0</v>
      </c>
      <c r="E13" s="2">
        <v>820</v>
      </c>
      <c r="F13" s="2">
        <v>510</v>
      </c>
      <c r="G13" s="2">
        <v>0</v>
      </c>
      <c r="H13" s="2">
        <v>0</v>
      </c>
      <c r="I13" s="2">
        <v>13318</v>
      </c>
      <c r="J13" s="2">
        <v>1422.08</v>
      </c>
      <c r="K13" s="2">
        <v>1378.38</v>
      </c>
      <c r="L13" s="2">
        <v>1591.5400000000009</v>
      </c>
      <c r="M13" s="2">
        <v>4392.0000000000009</v>
      </c>
      <c r="N13" s="2">
        <v>8926</v>
      </c>
    </row>
    <row r="14" spans="1:14" x14ac:dyDescent="0.2">
      <c r="A14" s="4" t="s">
        <v>25</v>
      </c>
      <c r="B14" s="13" t="s">
        <v>26</v>
      </c>
      <c r="C14" s="2">
        <v>11988</v>
      </c>
      <c r="D14" s="2">
        <v>0</v>
      </c>
      <c r="E14" s="2">
        <v>820</v>
      </c>
      <c r="F14" s="2">
        <v>510</v>
      </c>
      <c r="G14" s="2">
        <v>0</v>
      </c>
      <c r="H14" s="2">
        <v>0</v>
      </c>
      <c r="I14" s="2">
        <v>13318</v>
      </c>
      <c r="J14" s="2">
        <v>1422.08</v>
      </c>
      <c r="K14" s="2">
        <v>1378.38</v>
      </c>
      <c r="L14" s="2">
        <v>2.5400000000008731</v>
      </c>
      <c r="M14" s="2">
        <v>2803.0000000000009</v>
      </c>
      <c r="N14" s="2">
        <v>10515</v>
      </c>
    </row>
    <row r="15" spans="1:14" x14ac:dyDescent="0.2">
      <c r="A15" s="4" t="s">
        <v>27</v>
      </c>
      <c r="B15" s="13" t="s">
        <v>28</v>
      </c>
      <c r="C15" s="2">
        <v>47094</v>
      </c>
      <c r="D15" s="2">
        <v>0</v>
      </c>
      <c r="E15" s="2">
        <v>1920</v>
      </c>
      <c r="F15" s="2">
        <v>1376</v>
      </c>
      <c r="G15" s="2">
        <v>0</v>
      </c>
      <c r="H15" s="2">
        <v>0</v>
      </c>
      <c r="I15" s="2">
        <v>50390</v>
      </c>
      <c r="J15" s="2">
        <v>10399.36</v>
      </c>
      <c r="K15" s="2">
        <v>5415.82</v>
      </c>
      <c r="L15" s="2">
        <v>15878.82</v>
      </c>
      <c r="M15" s="2">
        <v>31694</v>
      </c>
      <c r="N15" s="2">
        <v>18696</v>
      </c>
    </row>
    <row r="16" spans="1:14" x14ac:dyDescent="0.2">
      <c r="A16" s="4" t="s">
        <v>29</v>
      </c>
      <c r="B16" s="13" t="s">
        <v>30</v>
      </c>
      <c r="C16" s="2">
        <v>12847</v>
      </c>
      <c r="D16" s="2">
        <v>0</v>
      </c>
      <c r="E16" s="2">
        <v>802</v>
      </c>
      <c r="F16" s="2">
        <v>482</v>
      </c>
      <c r="G16" s="2">
        <v>0</v>
      </c>
      <c r="H16" s="2">
        <v>6423.5</v>
      </c>
      <c r="I16" s="2">
        <v>20554.5</v>
      </c>
      <c r="J16" s="2">
        <v>2966.67</v>
      </c>
      <c r="K16" s="2">
        <v>1477.42</v>
      </c>
      <c r="L16" s="2">
        <v>1265.4099999999999</v>
      </c>
      <c r="M16" s="2">
        <v>5709.5</v>
      </c>
      <c r="N16" s="2">
        <v>14845</v>
      </c>
    </row>
    <row r="17" spans="1:16" x14ac:dyDescent="0.2">
      <c r="A17" s="4" t="s">
        <v>504</v>
      </c>
      <c r="B17" s="13" t="s">
        <v>505</v>
      </c>
      <c r="C17" s="2">
        <v>11203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11203</v>
      </c>
      <c r="J17" s="2">
        <v>0</v>
      </c>
      <c r="K17" s="2">
        <v>0</v>
      </c>
      <c r="L17" s="2">
        <v>8574.5</v>
      </c>
      <c r="M17" s="2">
        <v>8574.5</v>
      </c>
      <c r="N17" s="2">
        <v>2628.5</v>
      </c>
    </row>
    <row r="18" spans="1:16" x14ac:dyDescent="0.2">
      <c r="A18" s="4" t="s">
        <v>31</v>
      </c>
      <c r="B18" s="13" t="s">
        <v>32</v>
      </c>
      <c r="C18" s="2">
        <v>20272</v>
      </c>
      <c r="D18" s="2">
        <v>0</v>
      </c>
      <c r="E18" s="2">
        <v>1206</v>
      </c>
      <c r="F18" s="2">
        <v>975</v>
      </c>
      <c r="G18" s="2">
        <v>0</v>
      </c>
      <c r="H18" s="2">
        <v>0</v>
      </c>
      <c r="I18" s="2">
        <v>22453</v>
      </c>
      <c r="J18" s="2">
        <v>3373.74</v>
      </c>
      <c r="K18" s="2">
        <v>2331.2600000000002</v>
      </c>
      <c r="L18" s="2">
        <v>0</v>
      </c>
      <c r="M18" s="2">
        <v>5705</v>
      </c>
      <c r="N18" s="2">
        <v>16748</v>
      </c>
    </row>
    <row r="19" spans="1:16" x14ac:dyDescent="0.2">
      <c r="A19" s="4" t="s">
        <v>33</v>
      </c>
      <c r="B19" s="13" t="s">
        <v>34</v>
      </c>
      <c r="C19" s="2">
        <v>12248</v>
      </c>
      <c r="D19" s="2">
        <v>200</v>
      </c>
      <c r="E19" s="2">
        <v>824</v>
      </c>
      <c r="F19" s="2">
        <v>682</v>
      </c>
      <c r="G19" s="2">
        <v>0</v>
      </c>
      <c r="H19" s="2">
        <v>0</v>
      </c>
      <c r="I19" s="2">
        <v>13954</v>
      </c>
      <c r="J19" s="2">
        <v>1558.32</v>
      </c>
      <c r="K19" s="2">
        <v>1408.5</v>
      </c>
      <c r="L19" s="2">
        <v>0.18000000000029104</v>
      </c>
      <c r="M19" s="2">
        <v>2967</v>
      </c>
      <c r="N19" s="2">
        <v>10987</v>
      </c>
    </row>
    <row r="20" spans="1:16" x14ac:dyDescent="0.2">
      <c r="A20" s="4" t="s">
        <v>35</v>
      </c>
      <c r="B20" s="13" t="s">
        <v>36</v>
      </c>
      <c r="C20" s="2">
        <v>39023</v>
      </c>
      <c r="D20" s="2">
        <v>0</v>
      </c>
      <c r="E20" s="2">
        <v>1808</v>
      </c>
      <c r="F20" s="2">
        <v>1299</v>
      </c>
      <c r="G20" s="2">
        <v>0</v>
      </c>
      <c r="H20" s="2">
        <v>0</v>
      </c>
      <c r="I20" s="2">
        <v>42130</v>
      </c>
      <c r="J20" s="2">
        <v>7921.3</v>
      </c>
      <c r="K20" s="2">
        <v>4487.62</v>
      </c>
      <c r="L20" s="2">
        <v>8.000000000174623E-2</v>
      </c>
      <c r="M20" s="2">
        <v>12409.000000000002</v>
      </c>
      <c r="N20" s="2">
        <v>29721</v>
      </c>
    </row>
    <row r="21" spans="1:16" s="12" customFormat="1" x14ac:dyDescent="0.2">
      <c r="A21" s="11"/>
      <c r="B21" s="16"/>
      <c r="C21" s="12" t="s">
        <v>39</v>
      </c>
      <c r="D21" s="12" t="s">
        <v>39</v>
      </c>
      <c r="E21" s="12" t="s">
        <v>39</v>
      </c>
      <c r="F21" s="12" t="s">
        <v>39</v>
      </c>
      <c r="G21" s="12" t="s">
        <v>39</v>
      </c>
      <c r="H21" s="12" t="s">
        <v>39</v>
      </c>
      <c r="I21" s="12" t="s">
        <v>39</v>
      </c>
      <c r="J21" s="12" t="s">
        <v>39</v>
      </c>
      <c r="K21" s="12" t="s">
        <v>39</v>
      </c>
      <c r="L21" s="12" t="s">
        <v>39</v>
      </c>
      <c r="M21" s="12" t="s">
        <v>39</v>
      </c>
      <c r="N21" s="12" t="s">
        <v>39</v>
      </c>
      <c r="O21" s="2"/>
      <c r="P21" s="2"/>
    </row>
    <row r="22" spans="1:16" x14ac:dyDescent="0.2">
      <c r="B22" s="13"/>
    </row>
    <row r="23" spans="1:16" x14ac:dyDescent="0.2">
      <c r="A23" s="10" t="s">
        <v>40</v>
      </c>
      <c r="B23" s="13"/>
    </row>
    <row r="24" spans="1:16" x14ac:dyDescent="0.2">
      <c r="A24" s="4" t="s">
        <v>41</v>
      </c>
      <c r="B24" s="13" t="s">
        <v>42</v>
      </c>
      <c r="C24" s="2">
        <v>10693</v>
      </c>
      <c r="D24" s="2">
        <v>200</v>
      </c>
      <c r="E24" s="2">
        <v>707</v>
      </c>
      <c r="F24" s="2">
        <v>484</v>
      </c>
      <c r="G24" s="2">
        <v>738.5</v>
      </c>
      <c r="H24" s="2">
        <v>5346.25</v>
      </c>
      <c r="I24" s="2">
        <v>18168.75</v>
      </c>
      <c r="J24" s="2">
        <v>2468.4699999999998</v>
      </c>
      <c r="K24" s="2">
        <v>1229.58</v>
      </c>
      <c r="L24" s="2">
        <v>107.70000000000073</v>
      </c>
      <c r="M24" s="2">
        <v>3805.7500000000005</v>
      </c>
      <c r="N24" s="2">
        <v>14363</v>
      </c>
    </row>
    <row r="25" spans="1:16" x14ac:dyDescent="0.2">
      <c r="A25" s="4" t="s">
        <v>43</v>
      </c>
      <c r="B25" s="13" t="s">
        <v>44</v>
      </c>
      <c r="C25" s="2">
        <v>11988</v>
      </c>
      <c r="D25" s="2">
        <v>200</v>
      </c>
      <c r="E25" s="2">
        <v>820</v>
      </c>
      <c r="F25" s="2">
        <v>510</v>
      </c>
      <c r="G25" s="2">
        <v>566.79999999999995</v>
      </c>
      <c r="H25" s="2">
        <v>9056.81</v>
      </c>
      <c r="I25" s="2">
        <v>23141.61</v>
      </c>
      <c r="J25" s="2">
        <v>3339.35</v>
      </c>
      <c r="K25" s="2">
        <v>1378.38</v>
      </c>
      <c r="L25" s="2">
        <v>121.88</v>
      </c>
      <c r="M25" s="2">
        <v>4839.6099999999997</v>
      </c>
      <c r="N25" s="2">
        <v>18302</v>
      </c>
    </row>
    <row r="26" spans="1:16" x14ac:dyDescent="0.2">
      <c r="A26" s="4" t="s">
        <v>45</v>
      </c>
      <c r="B26" s="13" t="s">
        <v>46</v>
      </c>
      <c r="C26" s="2">
        <v>9981</v>
      </c>
      <c r="D26" s="2">
        <v>400</v>
      </c>
      <c r="E26" s="2">
        <v>601</v>
      </c>
      <c r="F26" s="2">
        <v>361</v>
      </c>
      <c r="G26" s="2">
        <v>425.1</v>
      </c>
      <c r="H26" s="2">
        <v>4990.5</v>
      </c>
      <c r="I26" s="2">
        <v>16758.599999999999</v>
      </c>
      <c r="J26" s="2">
        <v>2090.7199999999998</v>
      </c>
      <c r="K26" s="2">
        <v>1094.28</v>
      </c>
      <c r="L26" s="2">
        <v>4427.0999999999985</v>
      </c>
      <c r="M26" s="2">
        <v>7612.0999999999985</v>
      </c>
      <c r="N26" s="2">
        <v>9146.5</v>
      </c>
    </row>
    <row r="27" spans="1:16" x14ac:dyDescent="0.2">
      <c r="A27" s="4" t="s">
        <v>47</v>
      </c>
      <c r="B27" s="13" t="s">
        <v>48</v>
      </c>
      <c r="C27" s="2">
        <v>10693</v>
      </c>
      <c r="D27" s="2">
        <v>400</v>
      </c>
      <c r="E27" s="2">
        <v>707.1</v>
      </c>
      <c r="F27" s="2">
        <v>484.2</v>
      </c>
      <c r="G27" s="2">
        <v>0</v>
      </c>
      <c r="H27" s="2">
        <v>4394.18</v>
      </c>
      <c r="I27" s="2">
        <v>16678.48</v>
      </c>
      <c r="J27" s="2">
        <v>2155.9699999999998</v>
      </c>
      <c r="K27" s="2">
        <v>1229.58</v>
      </c>
      <c r="L27" s="2">
        <v>7924.93</v>
      </c>
      <c r="M27" s="2">
        <v>11310.48</v>
      </c>
      <c r="N27" s="2">
        <v>5368</v>
      </c>
    </row>
    <row r="28" spans="1:16" s="12" customFormat="1" x14ac:dyDescent="0.2">
      <c r="A28" s="11"/>
      <c r="B28" s="16"/>
      <c r="C28" s="12" t="s">
        <v>39</v>
      </c>
      <c r="D28" s="12" t="s">
        <v>39</v>
      </c>
      <c r="E28" s="12" t="s">
        <v>39</v>
      </c>
      <c r="F28" s="12" t="s">
        <v>39</v>
      </c>
      <c r="G28" s="12" t="s">
        <v>39</v>
      </c>
      <c r="H28" s="12" t="s">
        <v>39</v>
      </c>
      <c r="I28" s="12" t="s">
        <v>39</v>
      </c>
      <c r="J28" s="12" t="s">
        <v>39</v>
      </c>
      <c r="K28" s="12" t="s">
        <v>39</v>
      </c>
      <c r="L28" s="12" t="s">
        <v>39</v>
      </c>
      <c r="M28" s="12" t="s">
        <v>39</v>
      </c>
      <c r="N28" s="12" t="s">
        <v>39</v>
      </c>
      <c r="O28" s="2"/>
      <c r="P28" s="2"/>
    </row>
    <row r="29" spans="1:16" x14ac:dyDescent="0.2">
      <c r="B29" s="13"/>
    </row>
    <row r="30" spans="1:16" x14ac:dyDescent="0.2">
      <c r="A30" s="10" t="s">
        <v>49</v>
      </c>
      <c r="B30" s="13"/>
    </row>
    <row r="31" spans="1:16" x14ac:dyDescent="0.2">
      <c r="A31" s="4" t="s">
        <v>50</v>
      </c>
      <c r="B31" s="13" t="s">
        <v>51</v>
      </c>
      <c r="C31" s="2">
        <v>8448</v>
      </c>
      <c r="D31" s="2">
        <v>0</v>
      </c>
      <c r="E31" s="2">
        <v>603</v>
      </c>
      <c r="F31" s="2">
        <v>378</v>
      </c>
      <c r="G31" s="2">
        <v>850.2</v>
      </c>
      <c r="H31" s="2">
        <v>4384</v>
      </c>
      <c r="I31" s="2">
        <v>14663.2</v>
      </c>
      <c r="J31" s="2">
        <v>1762.81</v>
      </c>
      <c r="K31" s="2">
        <v>989.74</v>
      </c>
      <c r="L31" s="2">
        <v>1.65</v>
      </c>
      <c r="M31" s="2">
        <v>2754.2000000000003</v>
      </c>
      <c r="N31" s="2">
        <v>11909</v>
      </c>
    </row>
    <row r="32" spans="1:16" x14ac:dyDescent="0.2">
      <c r="A32" s="4" t="s">
        <v>52</v>
      </c>
      <c r="B32" s="13" t="s">
        <v>53</v>
      </c>
      <c r="C32" s="2">
        <v>12865</v>
      </c>
      <c r="D32" s="2">
        <v>0</v>
      </c>
      <c r="E32" s="2">
        <v>774.5</v>
      </c>
      <c r="F32" s="2">
        <v>508</v>
      </c>
      <c r="G32" s="2">
        <v>708.5</v>
      </c>
      <c r="H32" s="2">
        <v>6133.05</v>
      </c>
      <c r="I32" s="2">
        <v>20989.05</v>
      </c>
      <c r="J32" s="2">
        <v>2933.14</v>
      </c>
      <c r="K32" s="2">
        <v>1410.6</v>
      </c>
      <c r="L32" s="2">
        <v>598.80999999999767</v>
      </c>
      <c r="M32" s="2">
        <v>4942.5499999999975</v>
      </c>
      <c r="N32" s="2">
        <v>16046.5</v>
      </c>
    </row>
    <row r="33" spans="1:14" x14ac:dyDescent="0.2">
      <c r="A33" s="4" t="s">
        <v>54</v>
      </c>
      <c r="B33" s="13" t="s">
        <v>55</v>
      </c>
      <c r="C33" s="2">
        <v>11645</v>
      </c>
      <c r="D33" s="2">
        <v>0</v>
      </c>
      <c r="E33" s="2">
        <v>801</v>
      </c>
      <c r="F33" s="2">
        <v>539</v>
      </c>
      <c r="G33" s="2">
        <v>850.2</v>
      </c>
      <c r="H33" s="2">
        <v>5822.25</v>
      </c>
      <c r="I33" s="2">
        <v>19657.45</v>
      </c>
      <c r="J33" s="2">
        <v>2772.97</v>
      </c>
      <c r="K33" s="2">
        <v>1339.12</v>
      </c>
      <c r="L33" s="2">
        <v>5953.8600000000006</v>
      </c>
      <c r="M33" s="2">
        <v>10065.950000000001</v>
      </c>
      <c r="N33" s="2">
        <v>9591.5</v>
      </c>
    </row>
    <row r="34" spans="1:14" x14ac:dyDescent="0.2">
      <c r="A34" s="4" t="s">
        <v>56</v>
      </c>
      <c r="B34" s="13" t="s">
        <v>57</v>
      </c>
      <c r="C34" s="2">
        <v>12847</v>
      </c>
      <c r="D34" s="2">
        <v>0</v>
      </c>
      <c r="E34" s="2">
        <v>815</v>
      </c>
      <c r="F34" s="2">
        <v>496</v>
      </c>
      <c r="G34" s="2">
        <v>850.2</v>
      </c>
      <c r="H34" s="2">
        <v>7815.2</v>
      </c>
      <c r="I34" s="2">
        <v>22823.4</v>
      </c>
      <c r="J34" s="2">
        <v>3311.31</v>
      </c>
      <c r="K34" s="2">
        <v>1477.4</v>
      </c>
      <c r="L34" s="2">
        <v>157.19</v>
      </c>
      <c r="M34" s="2">
        <v>4945.8999999999996</v>
      </c>
      <c r="N34" s="2">
        <v>17877.5</v>
      </c>
    </row>
    <row r="35" spans="1:14" x14ac:dyDescent="0.2">
      <c r="A35" s="4" t="s">
        <v>58</v>
      </c>
      <c r="B35" s="13" t="s">
        <v>59</v>
      </c>
      <c r="C35" s="2">
        <v>11645</v>
      </c>
      <c r="D35" s="2">
        <v>400</v>
      </c>
      <c r="E35" s="2">
        <v>801</v>
      </c>
      <c r="F35" s="2">
        <v>539</v>
      </c>
      <c r="G35" s="2">
        <v>708.5</v>
      </c>
      <c r="H35" s="2">
        <v>5822.25</v>
      </c>
      <c r="I35" s="2">
        <v>19915.75</v>
      </c>
      <c r="J35" s="2">
        <v>2831.69</v>
      </c>
      <c r="K35" s="2">
        <v>1339.12</v>
      </c>
      <c r="L35" s="2">
        <v>2116.9400000000005</v>
      </c>
      <c r="M35" s="2">
        <v>6287.75</v>
      </c>
      <c r="N35" s="2">
        <v>13628</v>
      </c>
    </row>
    <row r="36" spans="1:14" x14ac:dyDescent="0.2">
      <c r="A36" s="4" t="s">
        <v>60</v>
      </c>
      <c r="B36" s="13" t="s">
        <v>61</v>
      </c>
      <c r="C36" s="2">
        <v>12847</v>
      </c>
      <c r="D36" s="2">
        <v>200</v>
      </c>
      <c r="E36" s="2">
        <v>815</v>
      </c>
      <c r="F36" s="2">
        <v>496</v>
      </c>
      <c r="G36" s="2">
        <v>708.5</v>
      </c>
      <c r="H36" s="2">
        <v>6423.5</v>
      </c>
      <c r="I36" s="2">
        <v>21490</v>
      </c>
      <c r="J36" s="2">
        <v>3474.93</v>
      </c>
      <c r="K36" s="2">
        <v>1477.4</v>
      </c>
      <c r="L36" s="2">
        <v>3278.1699999999983</v>
      </c>
      <c r="M36" s="2">
        <v>8230.4999999999982</v>
      </c>
      <c r="N36" s="2">
        <v>13259.5</v>
      </c>
    </row>
    <row r="37" spans="1:14" x14ac:dyDescent="0.2">
      <c r="A37" s="4" t="s">
        <v>62</v>
      </c>
      <c r="B37" s="13" t="s">
        <v>63</v>
      </c>
      <c r="C37" s="2">
        <v>12847</v>
      </c>
      <c r="D37" s="2">
        <v>400</v>
      </c>
      <c r="E37" s="2">
        <v>815</v>
      </c>
      <c r="F37" s="2">
        <v>496</v>
      </c>
      <c r="G37" s="2">
        <v>708.5</v>
      </c>
      <c r="H37" s="2">
        <v>6423.5</v>
      </c>
      <c r="I37" s="2">
        <v>21690</v>
      </c>
      <c r="J37" s="2">
        <v>3622.69</v>
      </c>
      <c r="K37" s="2">
        <v>1477.4</v>
      </c>
      <c r="L37" s="2">
        <v>3661.91</v>
      </c>
      <c r="M37" s="2">
        <v>8762</v>
      </c>
      <c r="N37" s="2">
        <v>12928</v>
      </c>
    </row>
    <row r="38" spans="1:14" x14ac:dyDescent="0.2">
      <c r="A38" s="4" t="s">
        <v>64</v>
      </c>
      <c r="B38" s="13" t="s">
        <v>65</v>
      </c>
      <c r="C38" s="2">
        <v>11645</v>
      </c>
      <c r="D38" s="2">
        <v>400</v>
      </c>
      <c r="E38" s="2">
        <v>801</v>
      </c>
      <c r="F38" s="2">
        <v>539</v>
      </c>
      <c r="G38" s="2">
        <v>425.1</v>
      </c>
      <c r="H38" s="2">
        <v>5822.25</v>
      </c>
      <c r="I38" s="2">
        <v>19632.349999999999</v>
      </c>
      <c r="J38" s="2">
        <v>2830.38</v>
      </c>
      <c r="K38" s="2">
        <v>1339.12</v>
      </c>
      <c r="L38" s="2">
        <v>9045.3499999999985</v>
      </c>
      <c r="M38" s="2">
        <v>13214.849999999999</v>
      </c>
      <c r="N38" s="2">
        <v>6417.5</v>
      </c>
    </row>
    <row r="39" spans="1:14" x14ac:dyDescent="0.2">
      <c r="A39" s="4" t="s">
        <v>66</v>
      </c>
      <c r="B39" s="13" t="s">
        <v>67</v>
      </c>
      <c r="C39" s="2">
        <v>13308</v>
      </c>
      <c r="D39" s="2">
        <v>200</v>
      </c>
      <c r="E39" s="2">
        <v>915</v>
      </c>
      <c r="F39" s="2">
        <v>616</v>
      </c>
      <c r="G39" s="2">
        <v>425.1</v>
      </c>
      <c r="H39" s="2">
        <v>6654</v>
      </c>
      <c r="I39" s="2">
        <v>22118.1</v>
      </c>
      <c r="J39" s="2">
        <v>3326.95</v>
      </c>
      <c r="K39" s="2">
        <v>1530.38</v>
      </c>
      <c r="L39" s="2">
        <v>7321.7699999999968</v>
      </c>
      <c r="M39" s="2">
        <v>12179.099999999997</v>
      </c>
      <c r="N39" s="2">
        <v>9939</v>
      </c>
    </row>
    <row r="40" spans="1:14" x14ac:dyDescent="0.2">
      <c r="A40" s="4" t="s">
        <v>68</v>
      </c>
      <c r="B40" s="13" t="s">
        <v>69</v>
      </c>
      <c r="C40" s="2">
        <v>13308</v>
      </c>
      <c r="D40" s="2">
        <v>400</v>
      </c>
      <c r="E40" s="2">
        <v>915</v>
      </c>
      <c r="F40" s="2">
        <v>616</v>
      </c>
      <c r="G40" s="2">
        <v>283.39999999999998</v>
      </c>
      <c r="H40" s="2">
        <v>6654</v>
      </c>
      <c r="I40" s="2">
        <v>22176.400000000001</v>
      </c>
      <c r="J40" s="2">
        <v>3338.34</v>
      </c>
      <c r="K40" s="2">
        <v>1530.38</v>
      </c>
      <c r="L40" s="2">
        <v>6245.18</v>
      </c>
      <c r="M40" s="2">
        <v>11113.900000000001</v>
      </c>
      <c r="N40" s="2">
        <v>11062.5</v>
      </c>
    </row>
    <row r="41" spans="1:14" x14ac:dyDescent="0.2">
      <c r="A41" s="4" t="s">
        <v>70</v>
      </c>
      <c r="B41" s="13" t="s">
        <v>71</v>
      </c>
      <c r="C41" s="2">
        <v>11645</v>
      </c>
      <c r="D41" s="2">
        <v>200</v>
      </c>
      <c r="E41" s="2">
        <v>864</v>
      </c>
      <c r="F41" s="2">
        <v>426.8</v>
      </c>
      <c r="G41" s="2">
        <v>283.39999999999998</v>
      </c>
      <c r="H41" s="2">
        <v>5822.25</v>
      </c>
      <c r="I41" s="2">
        <v>19241.45</v>
      </c>
      <c r="J41" s="2">
        <v>2687.66</v>
      </c>
      <c r="K41" s="2">
        <v>1339.12</v>
      </c>
      <c r="L41" s="2">
        <v>5332.1700000000019</v>
      </c>
      <c r="M41" s="2">
        <v>9358.9500000000007</v>
      </c>
      <c r="N41" s="2">
        <v>9882.5</v>
      </c>
    </row>
    <row r="42" spans="1:14" x14ac:dyDescent="0.2">
      <c r="A42" s="4" t="s">
        <v>72</v>
      </c>
      <c r="B42" s="13" t="s">
        <v>73</v>
      </c>
      <c r="C42" s="2">
        <v>11645</v>
      </c>
      <c r="D42" s="2">
        <v>600</v>
      </c>
      <c r="E42" s="2">
        <v>801</v>
      </c>
      <c r="F42" s="2">
        <v>539</v>
      </c>
      <c r="G42" s="2">
        <v>283.39999999999998</v>
      </c>
      <c r="H42" s="2">
        <v>5822.25</v>
      </c>
      <c r="I42" s="2">
        <v>19690.650000000001</v>
      </c>
      <c r="J42" s="2">
        <v>2783.61</v>
      </c>
      <c r="K42" s="2">
        <v>1339.12</v>
      </c>
      <c r="L42" s="2">
        <v>5356.9200000000019</v>
      </c>
      <c r="M42" s="2">
        <v>9479.6500000000015</v>
      </c>
      <c r="N42" s="2">
        <v>10211</v>
      </c>
    </row>
    <row r="43" spans="1:14" x14ac:dyDescent="0.2">
      <c r="A43" s="4" t="s">
        <v>74</v>
      </c>
      <c r="B43" s="13" t="s">
        <v>75</v>
      </c>
      <c r="C43" s="2">
        <v>11645</v>
      </c>
      <c r="D43" s="2">
        <v>200</v>
      </c>
      <c r="E43" s="2">
        <v>801</v>
      </c>
      <c r="F43" s="2">
        <v>539</v>
      </c>
      <c r="G43" s="2">
        <v>283.39999999999998</v>
      </c>
      <c r="H43" s="2">
        <v>5822.25</v>
      </c>
      <c r="I43" s="2">
        <v>19290.650000000001</v>
      </c>
      <c r="J43" s="2">
        <v>2698.17</v>
      </c>
      <c r="K43" s="2">
        <v>1339.12</v>
      </c>
      <c r="L43" s="2">
        <v>4116.8600000000006</v>
      </c>
      <c r="M43" s="2">
        <v>8154.1500000000005</v>
      </c>
      <c r="N43" s="2">
        <v>11136.5</v>
      </c>
    </row>
    <row r="44" spans="1:14" x14ac:dyDescent="0.2">
      <c r="A44" s="4" t="s">
        <v>76</v>
      </c>
      <c r="B44" s="13" t="s">
        <v>77</v>
      </c>
      <c r="C44" s="2">
        <v>11645</v>
      </c>
      <c r="D44" s="2">
        <v>0</v>
      </c>
      <c r="E44" s="2">
        <v>801</v>
      </c>
      <c r="F44" s="2">
        <v>539</v>
      </c>
      <c r="G44" s="2">
        <v>283.39999999999998</v>
      </c>
      <c r="H44" s="2">
        <v>5822.25</v>
      </c>
      <c r="I44" s="2">
        <v>19090.650000000001</v>
      </c>
      <c r="J44" s="2">
        <v>2655.45</v>
      </c>
      <c r="K44" s="2">
        <v>1339.12</v>
      </c>
      <c r="L44" s="2">
        <v>6439.0800000000017</v>
      </c>
      <c r="M44" s="2">
        <v>10433.650000000001</v>
      </c>
      <c r="N44" s="2">
        <v>8657</v>
      </c>
    </row>
    <row r="45" spans="1:14" x14ac:dyDescent="0.2">
      <c r="A45" s="4" t="s">
        <v>78</v>
      </c>
      <c r="B45" s="13" t="s">
        <v>79</v>
      </c>
      <c r="C45" s="2">
        <v>8448</v>
      </c>
      <c r="D45" s="2">
        <v>0</v>
      </c>
      <c r="E45" s="2">
        <v>564</v>
      </c>
      <c r="F45" s="2">
        <v>352</v>
      </c>
      <c r="G45" s="2">
        <v>283.39999999999998</v>
      </c>
      <c r="H45" s="2">
        <v>4224</v>
      </c>
      <c r="I45" s="2">
        <v>13871.4</v>
      </c>
      <c r="J45" s="2">
        <v>1156.54</v>
      </c>
      <c r="K45" s="2">
        <v>901.38</v>
      </c>
      <c r="L45" s="2">
        <v>433.47999999999956</v>
      </c>
      <c r="M45" s="2">
        <v>2491.3999999999996</v>
      </c>
      <c r="N45" s="2">
        <v>11380</v>
      </c>
    </row>
    <row r="46" spans="1:14" x14ac:dyDescent="0.2">
      <c r="A46" s="4" t="s">
        <v>80</v>
      </c>
      <c r="B46" s="13" t="s">
        <v>81</v>
      </c>
      <c r="C46" s="2">
        <v>11645</v>
      </c>
      <c r="D46" s="2">
        <v>200</v>
      </c>
      <c r="E46" s="2">
        <v>821</v>
      </c>
      <c r="F46" s="2">
        <v>441.97</v>
      </c>
      <c r="G46" s="2">
        <v>283.39999999999998</v>
      </c>
      <c r="H46" s="2">
        <v>5822.25</v>
      </c>
      <c r="I46" s="2">
        <v>19213.620000000003</v>
      </c>
      <c r="J46" s="2">
        <v>2681.72</v>
      </c>
      <c r="K46" s="2">
        <v>1339.12</v>
      </c>
      <c r="L46" s="2">
        <v>3620.7800000000025</v>
      </c>
      <c r="M46" s="2">
        <v>7641.6200000000026</v>
      </c>
      <c r="N46" s="2">
        <v>11572</v>
      </c>
    </row>
    <row r="47" spans="1:14" x14ac:dyDescent="0.2">
      <c r="A47" s="4" t="s">
        <v>82</v>
      </c>
      <c r="B47" s="13" t="s">
        <v>83</v>
      </c>
      <c r="C47" s="2">
        <v>11645</v>
      </c>
      <c r="D47" s="2">
        <v>200</v>
      </c>
      <c r="E47" s="2">
        <v>801</v>
      </c>
      <c r="F47" s="2">
        <v>539</v>
      </c>
      <c r="G47" s="2">
        <v>0</v>
      </c>
      <c r="H47" s="2">
        <v>5822.25</v>
      </c>
      <c r="I47" s="2">
        <v>19007.25</v>
      </c>
      <c r="J47" s="2">
        <v>3049.05</v>
      </c>
      <c r="K47" s="2">
        <v>1339.12</v>
      </c>
      <c r="L47" s="2">
        <v>3477.58</v>
      </c>
      <c r="M47" s="2">
        <v>7865.75</v>
      </c>
      <c r="N47" s="2">
        <v>11141.5</v>
      </c>
    </row>
    <row r="48" spans="1:14" x14ac:dyDescent="0.2">
      <c r="A48" s="4" t="s">
        <v>84</v>
      </c>
      <c r="B48" s="13" t="s">
        <v>85</v>
      </c>
      <c r="C48" s="2">
        <v>11645</v>
      </c>
      <c r="D48" s="2">
        <v>200</v>
      </c>
      <c r="E48" s="2">
        <v>801</v>
      </c>
      <c r="F48" s="2">
        <v>539</v>
      </c>
      <c r="G48" s="2">
        <v>0</v>
      </c>
      <c r="H48" s="2">
        <v>5822.25</v>
      </c>
      <c r="I48" s="2">
        <v>19007.25</v>
      </c>
      <c r="J48" s="2">
        <v>2637.64</v>
      </c>
      <c r="K48" s="2">
        <v>1339.12</v>
      </c>
      <c r="L48" s="2">
        <v>3861.49</v>
      </c>
      <c r="M48" s="2">
        <v>7838.25</v>
      </c>
      <c r="N48" s="2">
        <v>11169</v>
      </c>
    </row>
    <row r="49" spans="1:16" x14ac:dyDescent="0.2">
      <c r="A49" s="4" t="s">
        <v>86</v>
      </c>
      <c r="B49" s="13" t="s">
        <v>87</v>
      </c>
      <c r="C49" s="2">
        <v>13806</v>
      </c>
      <c r="D49" s="2">
        <v>0</v>
      </c>
      <c r="E49" s="2">
        <v>926</v>
      </c>
      <c r="F49" s="2">
        <v>630</v>
      </c>
      <c r="G49" s="2">
        <v>0</v>
      </c>
      <c r="H49" s="2">
        <v>0</v>
      </c>
      <c r="I49" s="2">
        <v>15362</v>
      </c>
      <c r="J49" s="2">
        <v>1757.28</v>
      </c>
      <c r="K49" s="2">
        <v>1587.66</v>
      </c>
      <c r="L49" s="2">
        <v>3496.0599999999995</v>
      </c>
      <c r="M49" s="2">
        <v>6841</v>
      </c>
      <c r="N49" s="2">
        <v>8521</v>
      </c>
    </row>
    <row r="50" spans="1:16" x14ac:dyDescent="0.2">
      <c r="A50" s="4" t="s">
        <v>88</v>
      </c>
      <c r="B50" s="13" t="s">
        <v>89</v>
      </c>
      <c r="C50" s="2">
        <v>11645</v>
      </c>
      <c r="D50" s="2">
        <v>0</v>
      </c>
      <c r="E50" s="2">
        <v>801</v>
      </c>
      <c r="F50" s="2">
        <v>539</v>
      </c>
      <c r="G50" s="2">
        <v>0</v>
      </c>
      <c r="H50" s="2">
        <v>5822.25</v>
      </c>
      <c r="I50" s="2">
        <v>18807.25</v>
      </c>
      <c r="J50" s="2">
        <v>2598.7199999999998</v>
      </c>
      <c r="K50" s="2">
        <v>1339.12</v>
      </c>
      <c r="L50" s="2">
        <v>1606.9099999999999</v>
      </c>
      <c r="M50" s="2">
        <v>5544.75</v>
      </c>
      <c r="N50" s="2">
        <v>13262.5</v>
      </c>
    </row>
    <row r="51" spans="1:16" x14ac:dyDescent="0.2">
      <c r="A51" s="4" t="s">
        <v>90</v>
      </c>
      <c r="B51" s="13" t="s">
        <v>91</v>
      </c>
      <c r="C51" s="2">
        <v>11988</v>
      </c>
      <c r="D51" s="2">
        <v>200</v>
      </c>
      <c r="E51" s="2">
        <v>820</v>
      </c>
      <c r="F51" s="2">
        <v>510</v>
      </c>
      <c r="G51" s="2">
        <v>0</v>
      </c>
      <c r="H51" s="2">
        <v>0</v>
      </c>
      <c r="I51" s="2">
        <v>13518</v>
      </c>
      <c r="J51" s="2">
        <v>1465.12</v>
      </c>
      <c r="K51" s="2">
        <v>1378.56</v>
      </c>
      <c r="L51" s="2">
        <v>0.81999999999970896</v>
      </c>
      <c r="M51" s="2">
        <v>2844.4999999999995</v>
      </c>
      <c r="N51" s="2">
        <v>10673.5</v>
      </c>
    </row>
    <row r="52" spans="1:16" x14ac:dyDescent="0.2">
      <c r="A52" s="4" t="s">
        <v>92</v>
      </c>
      <c r="B52" s="13" t="s">
        <v>93</v>
      </c>
      <c r="C52" s="2">
        <v>13308</v>
      </c>
      <c r="D52" s="2">
        <v>400</v>
      </c>
      <c r="E52" s="2">
        <v>915</v>
      </c>
      <c r="F52" s="2">
        <v>616</v>
      </c>
      <c r="G52" s="2">
        <v>0</v>
      </c>
      <c r="H52" s="2">
        <v>6654</v>
      </c>
      <c r="I52" s="2">
        <v>21893</v>
      </c>
      <c r="J52" s="2">
        <v>3322.12</v>
      </c>
      <c r="K52" s="2">
        <v>1530.38</v>
      </c>
      <c r="L52" s="2">
        <v>1902.5</v>
      </c>
      <c r="M52" s="2">
        <v>6755</v>
      </c>
      <c r="N52" s="2">
        <v>15138</v>
      </c>
    </row>
    <row r="53" spans="1:16" x14ac:dyDescent="0.2">
      <c r="A53" s="4" t="s">
        <v>94</v>
      </c>
      <c r="B53" s="13" t="s">
        <v>95</v>
      </c>
      <c r="C53" s="2">
        <v>15983</v>
      </c>
      <c r="D53" s="2">
        <v>200</v>
      </c>
      <c r="E53" s="2">
        <v>1093</v>
      </c>
      <c r="F53" s="2">
        <v>679</v>
      </c>
      <c r="G53" s="2">
        <v>0</v>
      </c>
      <c r="H53" s="2">
        <v>0</v>
      </c>
      <c r="I53" s="2">
        <v>17955</v>
      </c>
      <c r="J53" s="2">
        <v>2412.94</v>
      </c>
      <c r="K53" s="2">
        <v>1838.02</v>
      </c>
      <c r="L53" s="2">
        <v>4.0000000000873115E-2</v>
      </c>
      <c r="M53" s="2">
        <v>4251.0000000000009</v>
      </c>
      <c r="N53" s="2">
        <v>13704</v>
      </c>
    </row>
    <row r="54" spans="1:16" x14ac:dyDescent="0.2">
      <c r="A54" s="4" t="s">
        <v>96</v>
      </c>
      <c r="B54" s="13" t="s">
        <v>97</v>
      </c>
      <c r="C54" s="2">
        <v>15983</v>
      </c>
      <c r="D54" s="2">
        <v>200</v>
      </c>
      <c r="E54" s="2">
        <v>1093</v>
      </c>
      <c r="F54" s="2">
        <v>679</v>
      </c>
      <c r="G54" s="2">
        <v>0</v>
      </c>
      <c r="H54" s="2">
        <v>0</v>
      </c>
      <c r="I54" s="2">
        <v>17955</v>
      </c>
      <c r="J54" s="2">
        <v>2412.94</v>
      </c>
      <c r="K54" s="2">
        <v>1838.02</v>
      </c>
      <c r="L54" s="2">
        <v>4.0000000000873115E-2</v>
      </c>
      <c r="M54" s="2">
        <v>4251.0000000000009</v>
      </c>
      <c r="N54" s="2">
        <v>13704</v>
      </c>
    </row>
    <row r="55" spans="1:16" x14ac:dyDescent="0.2">
      <c r="A55" s="4" t="s">
        <v>98</v>
      </c>
      <c r="B55" s="13" t="s">
        <v>99</v>
      </c>
      <c r="C55" s="2">
        <v>8448</v>
      </c>
      <c r="D55" s="2">
        <v>0</v>
      </c>
      <c r="E55" s="2">
        <v>564</v>
      </c>
      <c r="F55" s="2">
        <v>462</v>
      </c>
      <c r="G55" s="2">
        <v>0</v>
      </c>
      <c r="H55" s="2">
        <v>0</v>
      </c>
      <c r="I55" s="2">
        <v>9474</v>
      </c>
      <c r="J55" s="2">
        <v>760.4</v>
      </c>
      <c r="K55" s="2">
        <v>971.52</v>
      </c>
      <c r="L55" s="2">
        <v>7.999999999992724E-2</v>
      </c>
      <c r="M55" s="2">
        <v>1732</v>
      </c>
      <c r="N55" s="2">
        <v>7742</v>
      </c>
    </row>
    <row r="56" spans="1:16" s="12" customFormat="1" x14ac:dyDescent="0.2">
      <c r="A56" s="11"/>
      <c r="B56" s="16"/>
      <c r="C56" s="12" t="s">
        <v>39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39</v>
      </c>
      <c r="J56" s="12" t="s">
        <v>39</v>
      </c>
      <c r="K56" s="12" t="s">
        <v>39</v>
      </c>
      <c r="L56" s="12" t="s">
        <v>39</v>
      </c>
      <c r="M56" s="12" t="s">
        <v>39</v>
      </c>
      <c r="N56" s="12" t="s">
        <v>39</v>
      </c>
      <c r="O56" s="2"/>
      <c r="P56" s="2"/>
    </row>
    <row r="57" spans="1:16" x14ac:dyDescent="0.2">
      <c r="B57" s="13"/>
    </row>
    <row r="58" spans="1:16" x14ac:dyDescent="0.2">
      <c r="A58" s="10" t="s">
        <v>100</v>
      </c>
      <c r="B58" s="13"/>
    </row>
    <row r="59" spans="1:16" x14ac:dyDescent="0.2">
      <c r="A59" s="4" t="s">
        <v>101</v>
      </c>
      <c r="B59" s="13" t="s">
        <v>102</v>
      </c>
      <c r="C59" s="2">
        <v>29714</v>
      </c>
      <c r="D59" s="2">
        <v>0</v>
      </c>
      <c r="E59" s="2">
        <v>846</v>
      </c>
      <c r="F59" s="2">
        <v>528</v>
      </c>
      <c r="G59" s="2">
        <v>850.2</v>
      </c>
      <c r="H59" s="2">
        <v>125</v>
      </c>
      <c r="I59" s="2">
        <v>32063.200000000001</v>
      </c>
      <c r="J59" s="2">
        <v>5514.34</v>
      </c>
      <c r="K59" s="2">
        <f>3417.08+974.9</f>
        <v>4391.9799999999996</v>
      </c>
      <c r="L59" s="2">
        <v>3.88</v>
      </c>
      <c r="M59" s="2">
        <v>9910.1999999999989</v>
      </c>
      <c r="N59" s="2">
        <v>22153</v>
      </c>
    </row>
    <row r="60" spans="1:16" x14ac:dyDescent="0.2">
      <c r="A60" s="4" t="s">
        <v>103</v>
      </c>
      <c r="B60" s="13" t="s">
        <v>104</v>
      </c>
      <c r="C60" s="2">
        <v>13806</v>
      </c>
      <c r="D60" s="2">
        <v>600</v>
      </c>
      <c r="E60" s="2">
        <v>1130</v>
      </c>
      <c r="F60" s="2">
        <v>770</v>
      </c>
      <c r="G60" s="2">
        <v>0</v>
      </c>
      <c r="H60" s="2">
        <v>0</v>
      </c>
      <c r="I60" s="2">
        <v>16306</v>
      </c>
      <c r="J60" s="2">
        <v>2060.7600000000002</v>
      </c>
      <c r="K60" s="2">
        <v>1587.7</v>
      </c>
      <c r="L60" s="2">
        <v>4.0000000000873115E-2</v>
      </c>
      <c r="M60" s="2">
        <v>3648.5000000000009</v>
      </c>
      <c r="N60" s="2">
        <v>12657.5</v>
      </c>
    </row>
    <row r="61" spans="1:16" x14ac:dyDescent="0.2">
      <c r="A61" s="4" t="s">
        <v>105</v>
      </c>
      <c r="B61" s="13" t="s">
        <v>106</v>
      </c>
      <c r="C61" s="2">
        <v>11988</v>
      </c>
      <c r="D61" s="2">
        <v>0</v>
      </c>
      <c r="E61" s="2">
        <v>820</v>
      </c>
      <c r="F61" s="2">
        <v>510</v>
      </c>
      <c r="G61" s="2">
        <v>0</v>
      </c>
      <c r="H61" s="2">
        <v>0</v>
      </c>
      <c r="I61" s="2">
        <v>13318</v>
      </c>
      <c r="J61" s="2">
        <v>1415.99</v>
      </c>
      <c r="K61" s="2">
        <v>1378.56</v>
      </c>
      <c r="L61" s="2">
        <v>1234.4500000000007</v>
      </c>
      <c r="M61" s="2">
        <v>4029.0000000000009</v>
      </c>
      <c r="N61" s="2">
        <v>9289</v>
      </c>
    </row>
    <row r="62" spans="1:16" x14ac:dyDescent="0.2">
      <c r="A62" s="4" t="s">
        <v>107</v>
      </c>
      <c r="B62" s="13" t="s">
        <v>108</v>
      </c>
      <c r="C62" s="2">
        <v>16896</v>
      </c>
      <c r="D62" s="2">
        <v>200</v>
      </c>
      <c r="E62" s="2">
        <v>1128</v>
      </c>
      <c r="F62" s="2">
        <v>703</v>
      </c>
      <c r="G62" s="2">
        <v>0</v>
      </c>
      <c r="H62" s="2">
        <v>0</v>
      </c>
      <c r="I62" s="2">
        <v>18927</v>
      </c>
      <c r="J62" s="2">
        <v>2620.66</v>
      </c>
      <c r="K62" s="2">
        <v>1943.08</v>
      </c>
      <c r="L62" s="2">
        <v>1553.2600000000002</v>
      </c>
      <c r="M62" s="2">
        <v>6117</v>
      </c>
      <c r="N62" s="2">
        <v>12810</v>
      </c>
    </row>
    <row r="63" spans="1:16" x14ac:dyDescent="0.2">
      <c r="A63" s="4" t="s">
        <v>109</v>
      </c>
      <c r="B63" s="13" t="s">
        <v>110</v>
      </c>
      <c r="C63" s="2">
        <v>14937</v>
      </c>
      <c r="D63" s="2">
        <v>0</v>
      </c>
      <c r="E63" s="2">
        <v>957</v>
      </c>
      <c r="F63" s="2">
        <v>881</v>
      </c>
      <c r="G63" s="2">
        <v>0</v>
      </c>
      <c r="H63" s="2">
        <v>7468.5</v>
      </c>
      <c r="I63" s="2">
        <v>24243.5</v>
      </c>
      <c r="J63" s="2">
        <v>3802.8</v>
      </c>
      <c r="K63" s="2">
        <v>1717.72</v>
      </c>
      <c r="L63" s="2">
        <v>6633.98</v>
      </c>
      <c r="M63" s="2">
        <v>12154.5</v>
      </c>
      <c r="N63" s="2">
        <v>12089</v>
      </c>
    </row>
    <row r="64" spans="1:16" x14ac:dyDescent="0.2">
      <c r="A64" s="4" t="s">
        <v>111</v>
      </c>
      <c r="B64" s="13" t="s">
        <v>112</v>
      </c>
      <c r="C64" s="2">
        <v>14937</v>
      </c>
      <c r="D64" s="2">
        <v>0</v>
      </c>
      <c r="E64" s="2">
        <v>957</v>
      </c>
      <c r="F64" s="2">
        <v>881</v>
      </c>
      <c r="G64" s="2">
        <v>0</v>
      </c>
      <c r="H64" s="2">
        <v>7468.5</v>
      </c>
      <c r="I64" s="2">
        <v>24243.5</v>
      </c>
      <c r="J64" s="2">
        <v>3811</v>
      </c>
      <c r="K64" s="2">
        <v>1717.72</v>
      </c>
      <c r="L64" s="2">
        <v>6786.2799999999988</v>
      </c>
      <c r="M64" s="2">
        <v>12315</v>
      </c>
      <c r="N64" s="2">
        <v>11928.5</v>
      </c>
    </row>
    <row r="65" spans="1:16" x14ac:dyDescent="0.2">
      <c r="A65" s="4" t="s">
        <v>496</v>
      </c>
      <c r="B65" s="13" t="s">
        <v>497</v>
      </c>
      <c r="C65" s="2">
        <v>11442</v>
      </c>
      <c r="D65" s="2">
        <v>0</v>
      </c>
      <c r="E65" s="2">
        <v>784</v>
      </c>
      <c r="F65" s="2">
        <v>482</v>
      </c>
      <c r="G65" s="2">
        <v>0</v>
      </c>
      <c r="H65" s="2">
        <v>0</v>
      </c>
      <c r="I65" s="2">
        <v>12708</v>
      </c>
      <c r="J65" s="2">
        <v>1309.18</v>
      </c>
      <c r="K65" s="2">
        <v>1315.72</v>
      </c>
      <c r="L65" s="2">
        <v>638.10000000000036</v>
      </c>
      <c r="M65" s="2">
        <v>3263.0000000000005</v>
      </c>
      <c r="N65" s="2">
        <v>9445</v>
      </c>
    </row>
    <row r="66" spans="1:16" x14ac:dyDescent="0.2">
      <c r="A66" s="4" t="s">
        <v>113</v>
      </c>
      <c r="B66" s="13" t="s">
        <v>114</v>
      </c>
      <c r="C66" s="2">
        <v>12319</v>
      </c>
      <c r="D66" s="2">
        <v>0</v>
      </c>
      <c r="E66" s="2">
        <v>941</v>
      </c>
      <c r="F66" s="2">
        <v>645</v>
      </c>
      <c r="G66" s="2">
        <v>0</v>
      </c>
      <c r="H66" s="2">
        <v>6159.5</v>
      </c>
      <c r="I66" s="2">
        <v>20064.5</v>
      </c>
      <c r="J66" s="2">
        <v>2863.49</v>
      </c>
      <c r="K66" s="2">
        <v>1416.64</v>
      </c>
      <c r="L66" s="2">
        <v>1791.369999999999</v>
      </c>
      <c r="M66" s="2">
        <v>6071.4999999999991</v>
      </c>
      <c r="N66" s="2">
        <v>13993</v>
      </c>
    </row>
    <row r="67" spans="1:16" x14ac:dyDescent="0.2">
      <c r="A67" s="4" t="s">
        <v>506</v>
      </c>
      <c r="B67" s="13" t="s">
        <v>507</v>
      </c>
      <c r="C67" s="2">
        <v>11442</v>
      </c>
      <c r="D67" s="2">
        <v>0</v>
      </c>
      <c r="E67" s="2">
        <v>784</v>
      </c>
      <c r="F67" s="2">
        <v>499</v>
      </c>
      <c r="G67" s="2">
        <v>0</v>
      </c>
      <c r="H67" s="2">
        <v>0</v>
      </c>
      <c r="I67" s="2">
        <v>12725</v>
      </c>
      <c r="J67" s="2">
        <v>1292.95</v>
      </c>
      <c r="K67" s="2">
        <v>1315.7</v>
      </c>
      <c r="L67" s="2">
        <v>2544.3500000000004</v>
      </c>
      <c r="M67" s="2">
        <v>5153</v>
      </c>
      <c r="N67" s="2">
        <v>7572</v>
      </c>
    </row>
    <row r="68" spans="1:16" x14ac:dyDescent="0.2">
      <c r="A68" s="4" t="s">
        <v>115</v>
      </c>
      <c r="B68" s="13" t="s">
        <v>116</v>
      </c>
      <c r="C68" s="2">
        <v>11929</v>
      </c>
      <c r="D68" s="2">
        <v>0</v>
      </c>
      <c r="E68" s="2">
        <v>737</v>
      </c>
      <c r="F68" s="2">
        <v>675</v>
      </c>
      <c r="G68" s="2">
        <v>0</v>
      </c>
      <c r="H68" s="2">
        <v>0</v>
      </c>
      <c r="I68" s="2">
        <v>13341</v>
      </c>
      <c r="J68" s="2">
        <v>1427.48</v>
      </c>
      <c r="K68" s="2">
        <v>1371.86</v>
      </c>
      <c r="L68" s="2">
        <v>-0.34000000000014552</v>
      </c>
      <c r="M68" s="2">
        <v>2799</v>
      </c>
      <c r="N68" s="2">
        <v>10542</v>
      </c>
    </row>
    <row r="69" spans="1:16" x14ac:dyDescent="0.2">
      <c r="A69" s="4" t="s">
        <v>117</v>
      </c>
      <c r="B69" s="13" t="s">
        <v>118</v>
      </c>
      <c r="C69" s="2">
        <v>11988</v>
      </c>
      <c r="D69" s="2">
        <v>0</v>
      </c>
      <c r="E69" s="2">
        <v>820</v>
      </c>
      <c r="F69" s="2">
        <v>675</v>
      </c>
      <c r="G69" s="2">
        <v>0</v>
      </c>
      <c r="H69" s="2">
        <v>0</v>
      </c>
      <c r="I69" s="2">
        <v>13483</v>
      </c>
      <c r="J69" s="2">
        <v>1457.76</v>
      </c>
      <c r="K69" s="2">
        <v>1378.62</v>
      </c>
      <c r="L69" s="2">
        <v>0.11999999999898137</v>
      </c>
      <c r="M69" s="2">
        <v>2836.4999999999991</v>
      </c>
      <c r="N69" s="2">
        <v>10646.5</v>
      </c>
    </row>
    <row r="70" spans="1:16" x14ac:dyDescent="0.2">
      <c r="A70" s="4" t="s">
        <v>119</v>
      </c>
      <c r="B70" s="13" t="s">
        <v>120</v>
      </c>
      <c r="C70" s="2">
        <v>11988</v>
      </c>
      <c r="D70" s="2">
        <v>0</v>
      </c>
      <c r="E70" s="2">
        <v>820</v>
      </c>
      <c r="F70" s="2">
        <v>675</v>
      </c>
      <c r="G70" s="2">
        <v>0</v>
      </c>
      <c r="H70" s="2">
        <v>5394.6</v>
      </c>
      <c r="I70" s="2">
        <v>18877.599999999999</v>
      </c>
      <c r="J70" s="2">
        <v>2195.19</v>
      </c>
      <c r="K70" s="2">
        <v>1378.62</v>
      </c>
      <c r="L70" s="2">
        <v>0.28999999999999998</v>
      </c>
      <c r="M70" s="2">
        <v>3574.1</v>
      </c>
      <c r="N70" s="2">
        <v>15303.5</v>
      </c>
    </row>
    <row r="71" spans="1:16" s="12" customFormat="1" x14ac:dyDescent="0.2">
      <c r="A71" s="11"/>
      <c r="B71" s="16"/>
      <c r="C71" s="12" t="s">
        <v>39</v>
      </c>
      <c r="D71" s="12" t="s">
        <v>39</v>
      </c>
      <c r="E71" s="12" t="s">
        <v>39</v>
      </c>
      <c r="F71" s="12" t="s">
        <v>39</v>
      </c>
      <c r="G71" s="12" t="s">
        <v>39</v>
      </c>
      <c r="H71" s="12" t="s">
        <v>39</v>
      </c>
      <c r="I71" s="12" t="s">
        <v>39</v>
      </c>
      <c r="J71" s="12" t="s">
        <v>39</v>
      </c>
      <c r="K71" s="12" t="s">
        <v>39</v>
      </c>
      <c r="L71" s="12" t="s">
        <v>39</v>
      </c>
      <c r="M71" s="12" t="s">
        <v>39</v>
      </c>
      <c r="N71" s="12" t="s">
        <v>39</v>
      </c>
      <c r="O71" s="2"/>
      <c r="P71" s="2"/>
    </row>
    <row r="72" spans="1:16" x14ac:dyDescent="0.2">
      <c r="B72" s="13"/>
    </row>
    <row r="73" spans="1:16" x14ac:dyDescent="0.2">
      <c r="A73" s="10" t="s">
        <v>125</v>
      </c>
      <c r="B73" s="13"/>
    </row>
    <row r="74" spans="1:16" x14ac:dyDescent="0.2">
      <c r="A74" s="4" t="s">
        <v>126</v>
      </c>
      <c r="B74" s="13" t="s">
        <v>127</v>
      </c>
      <c r="C74" s="13">
        <v>11442</v>
      </c>
      <c r="D74" s="2">
        <v>400</v>
      </c>
      <c r="E74" s="2">
        <v>784</v>
      </c>
      <c r="F74" s="2">
        <v>499</v>
      </c>
      <c r="G74" s="2">
        <v>708.5</v>
      </c>
      <c r="H74" s="2">
        <v>5720.75</v>
      </c>
      <c r="I74" s="2">
        <v>19554.25</v>
      </c>
      <c r="J74" s="2">
        <v>2754.33</v>
      </c>
      <c r="K74" s="2">
        <v>1315.7</v>
      </c>
      <c r="L74" s="2">
        <v>1.2200000000011642</v>
      </c>
      <c r="M74" s="2">
        <v>4071.2500000000009</v>
      </c>
      <c r="N74" s="2">
        <v>15483</v>
      </c>
    </row>
    <row r="75" spans="1:16" x14ac:dyDescent="0.2">
      <c r="A75" s="4" t="s">
        <v>128</v>
      </c>
      <c r="B75" s="13" t="s">
        <v>129</v>
      </c>
      <c r="C75" s="13">
        <v>12673</v>
      </c>
      <c r="D75" s="2">
        <v>0</v>
      </c>
      <c r="E75" s="2">
        <v>784</v>
      </c>
      <c r="F75" s="2">
        <v>499</v>
      </c>
      <c r="G75" s="2">
        <v>708.5</v>
      </c>
      <c r="H75" s="2">
        <v>0</v>
      </c>
      <c r="I75" s="2">
        <v>14664.5</v>
      </c>
      <c r="J75" s="2">
        <v>1694.88</v>
      </c>
      <c r="K75" s="2">
        <v>1457.28</v>
      </c>
      <c r="L75" s="2">
        <v>979.84000000000015</v>
      </c>
      <c r="M75" s="2">
        <v>4132</v>
      </c>
      <c r="N75" s="2">
        <v>10532.5</v>
      </c>
    </row>
    <row r="76" spans="1:16" x14ac:dyDescent="0.2">
      <c r="A76" s="4" t="s">
        <v>130</v>
      </c>
      <c r="B76" s="13" t="s">
        <v>131</v>
      </c>
      <c r="C76" s="13">
        <v>11442</v>
      </c>
      <c r="D76" s="2">
        <v>0</v>
      </c>
      <c r="E76" s="2">
        <v>784</v>
      </c>
      <c r="F76" s="2">
        <v>499</v>
      </c>
      <c r="G76" s="2">
        <v>0</v>
      </c>
      <c r="H76" s="2">
        <v>0</v>
      </c>
      <c r="I76" s="2">
        <v>12725</v>
      </c>
      <c r="J76" s="2">
        <v>1312.16</v>
      </c>
      <c r="K76" s="2">
        <v>1315.7</v>
      </c>
      <c r="L76" s="2">
        <v>5182.1399999999994</v>
      </c>
      <c r="M76" s="2">
        <v>7810</v>
      </c>
      <c r="N76" s="2">
        <v>4915</v>
      </c>
    </row>
    <row r="77" spans="1:16" x14ac:dyDescent="0.2">
      <c r="A77" s="4" t="s">
        <v>132</v>
      </c>
      <c r="B77" s="13" t="s">
        <v>133</v>
      </c>
      <c r="C77" s="13">
        <v>11442</v>
      </c>
      <c r="D77" s="2">
        <v>200</v>
      </c>
      <c r="E77" s="2">
        <v>784</v>
      </c>
      <c r="F77" s="2">
        <v>499</v>
      </c>
      <c r="G77" s="2">
        <v>0</v>
      </c>
      <c r="H77" s="2">
        <v>0</v>
      </c>
      <c r="I77" s="2">
        <v>12925</v>
      </c>
      <c r="J77" s="2">
        <v>1344.21</v>
      </c>
      <c r="K77" s="2">
        <v>1315.7</v>
      </c>
      <c r="L77" s="2">
        <v>22.590000000000146</v>
      </c>
      <c r="M77" s="2">
        <v>2682.5</v>
      </c>
      <c r="N77" s="2">
        <v>10242.5</v>
      </c>
    </row>
    <row r="78" spans="1:16" x14ac:dyDescent="0.2">
      <c r="A78" s="4" t="s">
        <v>134</v>
      </c>
      <c r="B78" s="13" t="s">
        <v>135</v>
      </c>
      <c r="C78" s="13">
        <v>11442</v>
      </c>
      <c r="D78" s="2">
        <v>0</v>
      </c>
      <c r="E78" s="2">
        <v>784</v>
      </c>
      <c r="F78" s="2">
        <v>499</v>
      </c>
      <c r="G78" s="2">
        <v>0</v>
      </c>
      <c r="H78" s="2">
        <v>0</v>
      </c>
      <c r="I78" s="2">
        <v>12725</v>
      </c>
      <c r="J78" s="2">
        <v>1312.16</v>
      </c>
      <c r="K78" s="2">
        <v>1315.7</v>
      </c>
      <c r="L78" s="2">
        <v>1.1399999999994179</v>
      </c>
      <c r="M78" s="2">
        <v>2628.9999999999995</v>
      </c>
      <c r="N78" s="2">
        <v>10096</v>
      </c>
    </row>
    <row r="79" spans="1:16" x14ac:dyDescent="0.2">
      <c r="A79" s="4" t="s">
        <v>136</v>
      </c>
      <c r="B79" s="13" t="s">
        <v>137</v>
      </c>
      <c r="C79" s="2">
        <v>11442</v>
      </c>
      <c r="D79" s="2">
        <v>0</v>
      </c>
      <c r="E79" s="2">
        <v>1016</v>
      </c>
      <c r="F79" s="2">
        <v>684</v>
      </c>
      <c r="G79" s="2">
        <v>0</v>
      </c>
      <c r="H79" s="2">
        <v>0</v>
      </c>
      <c r="I79" s="2">
        <v>13142</v>
      </c>
      <c r="J79" s="2">
        <v>1386.9</v>
      </c>
      <c r="K79" s="2">
        <v>1315.7</v>
      </c>
      <c r="L79" s="2">
        <v>1.3999999999996362</v>
      </c>
      <c r="M79" s="2">
        <v>2704</v>
      </c>
      <c r="N79" s="2">
        <v>10438</v>
      </c>
    </row>
    <row r="80" spans="1:16" s="12" customFormat="1" x14ac:dyDescent="0.2">
      <c r="A80" s="11"/>
      <c r="B80" s="16"/>
      <c r="C80" s="12" t="s">
        <v>39</v>
      </c>
      <c r="D80" s="12" t="s">
        <v>39</v>
      </c>
      <c r="E80" s="12" t="s">
        <v>39</v>
      </c>
      <c r="F80" s="12" t="s">
        <v>39</v>
      </c>
      <c r="G80" s="12" t="s">
        <v>39</v>
      </c>
      <c r="H80" s="12" t="s">
        <v>39</v>
      </c>
      <c r="I80" s="12" t="s">
        <v>39</v>
      </c>
      <c r="J80" s="12" t="s">
        <v>39</v>
      </c>
      <c r="K80" s="12" t="s">
        <v>39</v>
      </c>
      <c r="L80" s="12" t="s">
        <v>39</v>
      </c>
      <c r="M80" s="12" t="s">
        <v>39</v>
      </c>
      <c r="N80" s="12" t="s">
        <v>39</v>
      </c>
      <c r="O80" s="2"/>
      <c r="P80" s="2"/>
    </row>
    <row r="81" spans="1:16" x14ac:dyDescent="0.2">
      <c r="B81" s="13"/>
    </row>
    <row r="82" spans="1:16" x14ac:dyDescent="0.2">
      <c r="A82" s="10" t="s">
        <v>138</v>
      </c>
      <c r="B82" s="13"/>
    </row>
    <row r="83" spans="1:16" x14ac:dyDescent="0.2">
      <c r="A83" s="4" t="s">
        <v>498</v>
      </c>
      <c r="B83" s="13" t="s">
        <v>499</v>
      </c>
      <c r="C83" s="2">
        <v>12673</v>
      </c>
      <c r="D83" s="2">
        <v>0</v>
      </c>
      <c r="E83" s="2">
        <v>846</v>
      </c>
      <c r="F83" s="2">
        <v>528</v>
      </c>
      <c r="G83" s="2">
        <v>739.32</v>
      </c>
      <c r="H83" s="2">
        <v>6336.15</v>
      </c>
      <c r="I83" s="2">
        <v>21122.47</v>
      </c>
      <c r="J83" s="2">
        <v>3098.31</v>
      </c>
      <c r="K83" s="2">
        <v>1457.32</v>
      </c>
      <c r="L83" s="2">
        <v>0.84000000000014552</v>
      </c>
      <c r="M83" s="2">
        <v>4556.47</v>
      </c>
      <c r="N83" s="2">
        <v>16566</v>
      </c>
    </row>
    <row r="84" spans="1:16" x14ac:dyDescent="0.2">
      <c r="A84" s="4" t="s">
        <v>139</v>
      </c>
      <c r="B84" s="13" t="s">
        <v>140</v>
      </c>
      <c r="C84" s="2">
        <v>11442</v>
      </c>
      <c r="D84" s="2">
        <v>0</v>
      </c>
      <c r="E84" s="2">
        <v>784</v>
      </c>
      <c r="F84" s="2">
        <v>499</v>
      </c>
      <c r="G84" s="2">
        <v>708.5</v>
      </c>
      <c r="H84" s="2">
        <v>5720.75</v>
      </c>
      <c r="I84" s="2">
        <v>19154.25</v>
      </c>
      <c r="J84" s="2">
        <v>2668.89</v>
      </c>
      <c r="K84" s="2">
        <v>1315.7</v>
      </c>
      <c r="L84" s="2">
        <v>1.1599999999998545</v>
      </c>
      <c r="M84" s="2">
        <v>3985.75</v>
      </c>
      <c r="N84" s="2">
        <v>15168.5</v>
      </c>
    </row>
    <row r="85" spans="1:16" x14ac:dyDescent="0.2">
      <c r="A85" s="4" t="s">
        <v>141</v>
      </c>
      <c r="B85" s="13" t="s">
        <v>142</v>
      </c>
      <c r="C85" s="2">
        <v>11442</v>
      </c>
      <c r="D85" s="2">
        <v>0</v>
      </c>
      <c r="E85" s="2">
        <v>784</v>
      </c>
      <c r="F85" s="2">
        <v>499</v>
      </c>
      <c r="G85" s="2">
        <v>0</v>
      </c>
      <c r="H85" s="2">
        <v>0</v>
      </c>
      <c r="I85" s="2">
        <v>12725</v>
      </c>
      <c r="J85" s="2">
        <v>1312.16</v>
      </c>
      <c r="K85" s="2">
        <v>1315.7</v>
      </c>
      <c r="L85" s="2">
        <v>1.1399999999994179</v>
      </c>
      <c r="M85" s="2">
        <v>2628.9999999999995</v>
      </c>
      <c r="N85" s="2">
        <v>10096</v>
      </c>
    </row>
    <row r="86" spans="1:16" x14ac:dyDescent="0.2">
      <c r="A86" s="4" t="s">
        <v>508</v>
      </c>
      <c r="B86" s="13" t="s">
        <v>509</v>
      </c>
      <c r="C86" s="2">
        <v>12673</v>
      </c>
      <c r="D86" s="2">
        <v>0</v>
      </c>
      <c r="E86" s="2">
        <v>846</v>
      </c>
      <c r="F86" s="2">
        <v>528</v>
      </c>
      <c r="G86" s="2">
        <v>0</v>
      </c>
      <c r="H86" s="2">
        <v>0</v>
      </c>
      <c r="I86" s="2">
        <v>14047</v>
      </c>
      <c r="J86" s="2">
        <v>1570.07</v>
      </c>
      <c r="K86" s="2">
        <v>1457.34</v>
      </c>
      <c r="L86" s="2">
        <v>4420.09</v>
      </c>
      <c r="M86" s="2">
        <v>7447.5</v>
      </c>
      <c r="N86" s="2">
        <v>6599.5</v>
      </c>
    </row>
    <row r="87" spans="1:16" x14ac:dyDescent="0.2">
      <c r="A87" s="4" t="s">
        <v>143</v>
      </c>
      <c r="B87" s="13" t="s">
        <v>144</v>
      </c>
      <c r="C87" s="2">
        <v>11442</v>
      </c>
      <c r="D87" s="2">
        <v>0</v>
      </c>
      <c r="E87" s="2">
        <v>784</v>
      </c>
      <c r="F87" s="2">
        <v>499</v>
      </c>
      <c r="G87" s="2">
        <v>0</v>
      </c>
      <c r="H87" s="2">
        <v>0</v>
      </c>
      <c r="I87" s="2">
        <v>12725</v>
      </c>
      <c r="J87" s="2">
        <v>1309.7</v>
      </c>
      <c r="K87" s="2">
        <v>1315.7</v>
      </c>
      <c r="L87" s="2">
        <v>15.100000000000364</v>
      </c>
      <c r="M87" s="2">
        <v>2640.5000000000005</v>
      </c>
      <c r="N87" s="2">
        <v>10084.5</v>
      </c>
    </row>
    <row r="88" spans="1:16" x14ac:dyDescent="0.2">
      <c r="A88" s="4" t="s">
        <v>145</v>
      </c>
      <c r="B88" s="13" t="s">
        <v>146</v>
      </c>
      <c r="C88" s="2">
        <v>11442</v>
      </c>
      <c r="D88" s="2">
        <v>400</v>
      </c>
      <c r="E88" s="2">
        <v>784</v>
      </c>
      <c r="F88" s="2">
        <v>499</v>
      </c>
      <c r="G88" s="2">
        <v>0</v>
      </c>
      <c r="H88" s="2">
        <v>0</v>
      </c>
      <c r="I88" s="2">
        <v>13125</v>
      </c>
      <c r="J88" s="2">
        <v>1383.84</v>
      </c>
      <c r="K88" s="2">
        <v>1315.7</v>
      </c>
      <c r="L88" s="2">
        <v>0.95999999999912689</v>
      </c>
      <c r="M88" s="2">
        <v>2700.4999999999991</v>
      </c>
      <c r="N88" s="2">
        <v>10424.5</v>
      </c>
    </row>
    <row r="89" spans="1:16" x14ac:dyDescent="0.2">
      <c r="A89" s="4" t="s">
        <v>147</v>
      </c>
      <c r="B89" s="13" t="s">
        <v>148</v>
      </c>
      <c r="C89" s="2">
        <v>11442</v>
      </c>
      <c r="D89" s="2">
        <v>200</v>
      </c>
      <c r="E89" s="2">
        <v>784</v>
      </c>
      <c r="F89" s="2">
        <v>499</v>
      </c>
      <c r="G89" s="2">
        <v>0</v>
      </c>
      <c r="H89" s="2">
        <v>0</v>
      </c>
      <c r="I89" s="2">
        <v>12925</v>
      </c>
      <c r="J89" s="2">
        <v>1348</v>
      </c>
      <c r="K89" s="2">
        <v>1315.7</v>
      </c>
      <c r="L89" s="2">
        <v>804.29999999999927</v>
      </c>
      <c r="M89" s="2">
        <v>3467.9999999999991</v>
      </c>
      <c r="N89" s="2">
        <v>9457</v>
      </c>
    </row>
    <row r="90" spans="1:16" x14ac:dyDescent="0.2">
      <c r="A90" s="4" t="s">
        <v>149</v>
      </c>
      <c r="B90" s="13" t="s">
        <v>150</v>
      </c>
      <c r="C90" s="2">
        <v>11442</v>
      </c>
      <c r="D90" s="2">
        <v>200</v>
      </c>
      <c r="E90" s="2">
        <v>784</v>
      </c>
      <c r="F90" s="2">
        <v>499</v>
      </c>
      <c r="G90" s="2">
        <v>0</v>
      </c>
      <c r="H90" s="2">
        <v>0</v>
      </c>
      <c r="I90" s="2">
        <v>12925</v>
      </c>
      <c r="J90" s="2">
        <v>1279.6600000000001</v>
      </c>
      <c r="K90" s="2">
        <v>1315.7</v>
      </c>
      <c r="L90" s="2">
        <v>382.63999999999942</v>
      </c>
      <c r="M90" s="2">
        <v>2977.9999999999995</v>
      </c>
      <c r="N90" s="2">
        <v>9947</v>
      </c>
    </row>
    <row r="91" spans="1:16" x14ac:dyDescent="0.2">
      <c r="A91" s="4" t="s">
        <v>151</v>
      </c>
      <c r="B91" s="13" t="s">
        <v>152</v>
      </c>
      <c r="C91" s="2">
        <v>11442</v>
      </c>
      <c r="D91" s="2">
        <v>200</v>
      </c>
      <c r="E91" s="2">
        <v>784</v>
      </c>
      <c r="F91" s="2">
        <v>499</v>
      </c>
      <c r="G91" s="2">
        <v>0</v>
      </c>
      <c r="H91" s="2">
        <v>0</v>
      </c>
      <c r="I91" s="2">
        <v>12925</v>
      </c>
      <c r="J91" s="2">
        <v>1279.6600000000001</v>
      </c>
      <c r="K91" s="2">
        <v>1315.7</v>
      </c>
      <c r="L91" s="2">
        <v>382.63999999999942</v>
      </c>
      <c r="M91" s="2">
        <v>2977.9999999999995</v>
      </c>
      <c r="N91" s="2">
        <v>9947</v>
      </c>
    </row>
    <row r="92" spans="1:16" x14ac:dyDescent="0.2">
      <c r="A92" s="4" t="s">
        <v>153</v>
      </c>
      <c r="B92" s="13" t="s">
        <v>154</v>
      </c>
      <c r="C92" s="2">
        <v>11442</v>
      </c>
      <c r="D92" s="2">
        <v>200</v>
      </c>
      <c r="E92" s="2">
        <v>737</v>
      </c>
      <c r="F92" s="2">
        <v>455</v>
      </c>
      <c r="G92" s="2">
        <v>0</v>
      </c>
      <c r="H92" s="2">
        <v>0</v>
      </c>
      <c r="I92" s="2">
        <v>12834</v>
      </c>
      <c r="J92" s="2">
        <v>1328.22</v>
      </c>
      <c r="K92" s="2">
        <v>1315.84</v>
      </c>
      <c r="L92" s="2">
        <v>20.440000000000509</v>
      </c>
      <c r="M92" s="2">
        <v>2664.5000000000005</v>
      </c>
      <c r="N92" s="2">
        <v>10169.5</v>
      </c>
    </row>
    <row r="93" spans="1:16" s="12" customFormat="1" x14ac:dyDescent="0.2">
      <c r="A93" s="11"/>
      <c r="B93" s="16"/>
      <c r="C93" s="12" t="s">
        <v>39</v>
      </c>
      <c r="D93" s="12" t="s">
        <v>39</v>
      </c>
      <c r="E93" s="12" t="s">
        <v>39</v>
      </c>
      <c r="F93" s="12" t="s">
        <v>39</v>
      </c>
      <c r="G93" s="12" t="s">
        <v>39</v>
      </c>
      <c r="H93" s="12" t="s">
        <v>39</v>
      </c>
      <c r="I93" s="12" t="s">
        <v>39</v>
      </c>
      <c r="J93" s="12" t="s">
        <v>39</v>
      </c>
      <c r="K93" s="12" t="s">
        <v>39</v>
      </c>
      <c r="L93" s="12" t="s">
        <v>39</v>
      </c>
      <c r="M93" s="12" t="s">
        <v>39</v>
      </c>
      <c r="N93" s="12" t="s">
        <v>39</v>
      </c>
      <c r="O93" s="2"/>
      <c r="P93" s="2"/>
    </row>
    <row r="94" spans="1:16" x14ac:dyDescent="0.2">
      <c r="B94" s="13"/>
    </row>
    <row r="95" spans="1:16" x14ac:dyDescent="0.2">
      <c r="A95" s="10" t="s">
        <v>157</v>
      </c>
      <c r="B95" s="13"/>
    </row>
    <row r="96" spans="1:16" x14ac:dyDescent="0.2">
      <c r="A96" s="4" t="s">
        <v>158</v>
      </c>
      <c r="B96" s="13" t="s">
        <v>159</v>
      </c>
      <c r="C96" s="13">
        <v>14053</v>
      </c>
      <c r="D96" s="2">
        <v>400</v>
      </c>
      <c r="E96" s="2">
        <v>991</v>
      </c>
      <c r="F96" s="2">
        <v>603</v>
      </c>
      <c r="G96" s="2">
        <v>850.2</v>
      </c>
      <c r="H96" s="2">
        <v>7026</v>
      </c>
      <c r="I96" s="2">
        <v>23923.200000000001</v>
      </c>
      <c r="J96" s="2">
        <v>3880.14</v>
      </c>
      <c r="K96" s="2">
        <v>1690.78</v>
      </c>
      <c r="L96" s="2">
        <v>1766.2799999999988</v>
      </c>
      <c r="M96" s="2">
        <v>7337.1999999999989</v>
      </c>
      <c r="N96" s="2">
        <v>16586</v>
      </c>
    </row>
    <row r="97" spans="1:14" x14ac:dyDescent="0.2">
      <c r="A97" s="4" t="s">
        <v>160</v>
      </c>
      <c r="B97" s="13" t="s">
        <v>161</v>
      </c>
      <c r="C97" s="13">
        <v>12847</v>
      </c>
      <c r="D97" s="2">
        <v>0</v>
      </c>
      <c r="E97" s="2">
        <v>815</v>
      </c>
      <c r="F97" s="2">
        <v>496</v>
      </c>
      <c r="G97" s="2">
        <v>566.79999999999995</v>
      </c>
      <c r="H97" s="2">
        <v>6423.5</v>
      </c>
      <c r="I97" s="2">
        <v>21148.3</v>
      </c>
      <c r="J97" s="2">
        <v>3102.47</v>
      </c>
      <c r="K97" s="2">
        <v>1477.4</v>
      </c>
      <c r="L97" s="2">
        <v>9837.93</v>
      </c>
      <c r="M97" s="2">
        <v>14417.8</v>
      </c>
      <c r="N97" s="2">
        <v>6730.5</v>
      </c>
    </row>
    <row r="98" spans="1:14" x14ac:dyDescent="0.2">
      <c r="A98" s="4" t="s">
        <v>162</v>
      </c>
      <c r="B98" s="13" t="s">
        <v>163</v>
      </c>
      <c r="C98" s="13">
        <v>11557</v>
      </c>
      <c r="D98" s="2">
        <v>0</v>
      </c>
      <c r="E98" s="2">
        <v>717</v>
      </c>
      <c r="F98" s="2">
        <v>447</v>
      </c>
      <c r="G98" s="2">
        <v>708.5</v>
      </c>
      <c r="H98" s="2">
        <v>5778.5</v>
      </c>
      <c r="I98" s="2">
        <v>19208</v>
      </c>
      <c r="J98" s="2">
        <v>2680.61</v>
      </c>
      <c r="K98" s="2">
        <v>1329.04</v>
      </c>
      <c r="L98" s="2">
        <v>5895.85</v>
      </c>
      <c r="M98" s="2">
        <v>9905.5</v>
      </c>
      <c r="N98" s="2">
        <v>9302.5</v>
      </c>
    </row>
    <row r="99" spans="1:14" x14ac:dyDescent="0.2">
      <c r="A99" s="4" t="s">
        <v>164</v>
      </c>
      <c r="B99" s="13" t="s">
        <v>165</v>
      </c>
      <c r="C99" s="13">
        <v>11929</v>
      </c>
      <c r="D99" s="2">
        <v>0</v>
      </c>
      <c r="E99" s="2">
        <v>737</v>
      </c>
      <c r="F99" s="2">
        <v>455</v>
      </c>
      <c r="G99" s="2">
        <v>566.79999999999995</v>
      </c>
      <c r="H99" s="2">
        <v>5964.5</v>
      </c>
      <c r="I99" s="2">
        <v>19652.3</v>
      </c>
      <c r="J99" s="2">
        <v>2775.5</v>
      </c>
      <c r="K99" s="2">
        <v>1371.82</v>
      </c>
      <c r="L99" s="2">
        <v>119.47999999999956</v>
      </c>
      <c r="M99" s="2">
        <v>4266.7999999999993</v>
      </c>
      <c r="N99" s="2">
        <v>15385.5</v>
      </c>
    </row>
    <row r="100" spans="1:14" x14ac:dyDescent="0.2">
      <c r="A100" s="4" t="s">
        <v>166</v>
      </c>
      <c r="B100" s="13" t="s">
        <v>167</v>
      </c>
      <c r="C100" s="13">
        <v>11929</v>
      </c>
      <c r="D100" s="2">
        <v>0</v>
      </c>
      <c r="E100" s="2">
        <v>737</v>
      </c>
      <c r="F100" s="2">
        <v>455</v>
      </c>
      <c r="G100" s="2">
        <v>566.79999999999995</v>
      </c>
      <c r="H100" s="2">
        <v>5964.5</v>
      </c>
      <c r="I100" s="2">
        <v>19652.3</v>
      </c>
      <c r="J100" s="2">
        <v>2775.5</v>
      </c>
      <c r="K100" s="2">
        <v>1371.82</v>
      </c>
      <c r="L100" s="2">
        <v>119.47999999999956</v>
      </c>
      <c r="M100" s="2">
        <v>4266.7999999999993</v>
      </c>
      <c r="N100" s="2">
        <v>15385.5</v>
      </c>
    </row>
    <row r="101" spans="1:14" x14ac:dyDescent="0.2">
      <c r="A101" s="4" t="s">
        <v>168</v>
      </c>
      <c r="B101" s="13" t="s">
        <v>169</v>
      </c>
      <c r="C101" s="13">
        <v>12847</v>
      </c>
      <c r="D101" s="2">
        <v>400</v>
      </c>
      <c r="E101" s="2">
        <v>815</v>
      </c>
      <c r="F101" s="2">
        <v>496</v>
      </c>
      <c r="G101" s="2">
        <v>566.79999999999995</v>
      </c>
      <c r="H101" s="2">
        <v>6423.5</v>
      </c>
      <c r="I101" s="2">
        <v>21548.3</v>
      </c>
      <c r="J101" s="2">
        <v>3252.19</v>
      </c>
      <c r="K101" s="2">
        <v>1477.42</v>
      </c>
      <c r="L101" s="2">
        <v>14638.689999999999</v>
      </c>
      <c r="M101" s="2">
        <v>19368.3</v>
      </c>
      <c r="N101" s="2">
        <v>2180</v>
      </c>
    </row>
    <row r="102" spans="1:14" x14ac:dyDescent="0.2">
      <c r="A102" s="4" t="s">
        <v>170</v>
      </c>
      <c r="B102" s="13" t="s">
        <v>171</v>
      </c>
      <c r="C102" s="13">
        <v>12847</v>
      </c>
      <c r="D102" s="2">
        <v>400</v>
      </c>
      <c r="E102" s="2">
        <v>815</v>
      </c>
      <c r="F102" s="2">
        <v>496</v>
      </c>
      <c r="G102" s="2">
        <v>566.79999999999995</v>
      </c>
      <c r="H102" s="2">
        <v>6423.5</v>
      </c>
      <c r="I102" s="2">
        <v>21548.3</v>
      </c>
      <c r="J102" s="2">
        <v>3194.95</v>
      </c>
      <c r="K102" s="2">
        <v>1477.4</v>
      </c>
      <c r="L102" s="2">
        <v>128.94999999999709</v>
      </c>
      <c r="M102" s="2">
        <v>4801.2999999999975</v>
      </c>
      <c r="N102" s="2">
        <v>16747</v>
      </c>
    </row>
    <row r="103" spans="1:14" x14ac:dyDescent="0.2">
      <c r="A103" s="4" t="s">
        <v>172</v>
      </c>
      <c r="B103" s="13" t="s">
        <v>173</v>
      </c>
      <c r="C103" s="13">
        <v>12847</v>
      </c>
      <c r="D103" s="2">
        <v>200</v>
      </c>
      <c r="E103" s="2">
        <v>815</v>
      </c>
      <c r="F103" s="2">
        <v>496</v>
      </c>
      <c r="G103" s="2">
        <v>566.79999999999995</v>
      </c>
      <c r="H103" s="2">
        <v>6423.5</v>
      </c>
      <c r="I103" s="2">
        <v>21348.3</v>
      </c>
      <c r="J103" s="2">
        <v>3147.91</v>
      </c>
      <c r="K103" s="2">
        <v>1477.4</v>
      </c>
      <c r="L103" s="2">
        <v>3677.489999999998</v>
      </c>
      <c r="M103" s="2">
        <v>8302.7999999999975</v>
      </c>
      <c r="N103" s="2">
        <v>13045.5</v>
      </c>
    </row>
    <row r="104" spans="1:14" x14ac:dyDescent="0.2">
      <c r="A104" s="4" t="s">
        <v>174</v>
      </c>
      <c r="B104" s="13" t="s">
        <v>175</v>
      </c>
      <c r="C104" s="13">
        <v>12847</v>
      </c>
      <c r="D104" s="2">
        <v>400</v>
      </c>
      <c r="E104" s="2">
        <v>815</v>
      </c>
      <c r="F104" s="2">
        <v>496</v>
      </c>
      <c r="G104" s="2">
        <v>566.79999999999995</v>
      </c>
      <c r="H104" s="2">
        <v>6423.5</v>
      </c>
      <c r="I104" s="2">
        <v>21548.3</v>
      </c>
      <c r="J104" s="2">
        <v>3194.95</v>
      </c>
      <c r="K104" s="2">
        <v>1477.4</v>
      </c>
      <c r="L104" s="2">
        <v>6228.4499999999971</v>
      </c>
      <c r="M104" s="2">
        <v>10900.799999999997</v>
      </c>
      <c r="N104" s="2">
        <v>10647.5</v>
      </c>
    </row>
    <row r="105" spans="1:14" x14ac:dyDescent="0.2">
      <c r="A105" s="4" t="s">
        <v>176</v>
      </c>
      <c r="B105" s="13" t="s">
        <v>177</v>
      </c>
      <c r="C105" s="13">
        <v>11929</v>
      </c>
      <c r="D105" s="2">
        <v>400</v>
      </c>
      <c r="E105" s="2">
        <v>737</v>
      </c>
      <c r="F105" s="2">
        <v>455</v>
      </c>
      <c r="G105" s="2">
        <v>566.79999999999995</v>
      </c>
      <c r="H105" s="2">
        <v>5964.5</v>
      </c>
      <c r="I105" s="2">
        <v>20052.3</v>
      </c>
      <c r="J105" s="2">
        <v>2860.94</v>
      </c>
      <c r="K105" s="2">
        <v>1371.82</v>
      </c>
      <c r="L105" s="2">
        <v>119.53999999999905</v>
      </c>
      <c r="M105" s="2">
        <v>4352.2999999999993</v>
      </c>
      <c r="N105" s="2">
        <v>15700</v>
      </c>
    </row>
    <row r="106" spans="1:14" x14ac:dyDescent="0.2">
      <c r="A106" s="4" t="s">
        <v>178</v>
      </c>
      <c r="B106" s="13" t="s">
        <v>179</v>
      </c>
      <c r="C106" s="13">
        <v>12847</v>
      </c>
      <c r="D106" s="2">
        <v>200</v>
      </c>
      <c r="E106" s="2">
        <v>815</v>
      </c>
      <c r="F106" s="2">
        <v>496</v>
      </c>
      <c r="G106" s="2">
        <v>566.79999999999995</v>
      </c>
      <c r="H106" s="2">
        <v>6423.5</v>
      </c>
      <c r="I106" s="2">
        <v>21348.3</v>
      </c>
      <c r="J106" s="2">
        <v>3152.23</v>
      </c>
      <c r="K106" s="2">
        <v>1477.4</v>
      </c>
      <c r="L106" s="2">
        <v>7.6699999999982538</v>
      </c>
      <c r="M106" s="2">
        <v>4637.2999999999984</v>
      </c>
      <c r="N106" s="2">
        <v>16711</v>
      </c>
    </row>
    <row r="107" spans="1:14" x14ac:dyDescent="0.2">
      <c r="A107" s="4" t="s">
        <v>180</v>
      </c>
      <c r="B107" s="13" t="s">
        <v>181</v>
      </c>
      <c r="C107" s="13">
        <v>12847</v>
      </c>
      <c r="D107" s="2">
        <v>200</v>
      </c>
      <c r="E107" s="2">
        <v>815</v>
      </c>
      <c r="F107" s="2">
        <v>496</v>
      </c>
      <c r="G107" s="2">
        <v>283.39999999999998</v>
      </c>
      <c r="H107" s="2">
        <v>6423.5</v>
      </c>
      <c r="I107" s="2">
        <v>21064.9</v>
      </c>
      <c r="J107" s="2">
        <v>3088.64</v>
      </c>
      <c r="K107" s="2">
        <v>1477.4</v>
      </c>
      <c r="L107" s="2">
        <v>5030.3600000000006</v>
      </c>
      <c r="M107" s="2">
        <v>9596.4000000000015</v>
      </c>
      <c r="N107" s="2">
        <v>11468.5</v>
      </c>
    </row>
    <row r="108" spans="1:14" x14ac:dyDescent="0.2">
      <c r="A108" s="4" t="s">
        <v>182</v>
      </c>
      <c r="B108" s="13" t="s">
        <v>183</v>
      </c>
      <c r="C108" s="13">
        <v>11929</v>
      </c>
      <c r="D108" s="2">
        <v>400</v>
      </c>
      <c r="E108" s="2">
        <v>737</v>
      </c>
      <c r="F108" s="2">
        <v>455</v>
      </c>
      <c r="G108" s="2">
        <v>283.39999999999998</v>
      </c>
      <c r="H108" s="2">
        <v>5964.5</v>
      </c>
      <c r="I108" s="2">
        <v>19768.900000000001</v>
      </c>
      <c r="J108" s="2">
        <v>2800.41</v>
      </c>
      <c r="K108" s="2">
        <v>1371.82</v>
      </c>
      <c r="L108" s="2">
        <v>5357.1700000000019</v>
      </c>
      <c r="M108" s="2">
        <v>9529.4000000000015</v>
      </c>
      <c r="N108" s="2">
        <v>10239.5</v>
      </c>
    </row>
    <row r="109" spans="1:14" x14ac:dyDescent="0.2">
      <c r="A109" s="4" t="s">
        <v>184</v>
      </c>
      <c r="B109" s="13" t="s">
        <v>185</v>
      </c>
      <c r="C109" s="13">
        <v>11557</v>
      </c>
      <c r="D109" s="2">
        <v>200</v>
      </c>
      <c r="E109" s="2">
        <v>717</v>
      </c>
      <c r="F109" s="2">
        <v>447</v>
      </c>
      <c r="G109" s="2">
        <v>283.39999999999998</v>
      </c>
      <c r="H109" s="2">
        <v>5778.5</v>
      </c>
      <c r="I109" s="2">
        <v>18982.900000000001</v>
      </c>
      <c r="J109" s="2">
        <v>2635.99</v>
      </c>
      <c r="K109" s="2">
        <v>1329.04</v>
      </c>
      <c r="L109" s="2">
        <v>3385.8700000000026</v>
      </c>
      <c r="M109" s="2">
        <v>7350.9000000000024</v>
      </c>
      <c r="N109" s="2">
        <v>11632</v>
      </c>
    </row>
    <row r="110" spans="1:14" x14ac:dyDescent="0.2">
      <c r="A110" s="4" t="s">
        <v>186</v>
      </c>
      <c r="B110" s="13" t="s">
        <v>187</v>
      </c>
      <c r="C110" s="13">
        <v>12319</v>
      </c>
      <c r="D110" s="2">
        <v>200</v>
      </c>
      <c r="E110" s="2">
        <v>788</v>
      </c>
      <c r="F110" s="2">
        <v>468</v>
      </c>
      <c r="G110" s="2">
        <v>0</v>
      </c>
      <c r="H110" s="2">
        <v>6159.5</v>
      </c>
      <c r="I110" s="2">
        <v>19934.5</v>
      </c>
      <c r="J110" s="2">
        <v>3050.83</v>
      </c>
      <c r="K110" s="2">
        <v>1416.68</v>
      </c>
      <c r="L110" s="2">
        <v>3477.49</v>
      </c>
      <c r="M110" s="2">
        <v>7945</v>
      </c>
      <c r="N110" s="2">
        <v>11989.5</v>
      </c>
    </row>
    <row r="111" spans="1:14" x14ac:dyDescent="0.2">
      <c r="A111" s="4" t="s">
        <v>188</v>
      </c>
      <c r="B111" s="13" t="s">
        <v>189</v>
      </c>
      <c r="C111" s="13">
        <v>12847</v>
      </c>
      <c r="D111" s="2">
        <v>200</v>
      </c>
      <c r="E111" s="2">
        <v>815</v>
      </c>
      <c r="F111" s="2">
        <v>496</v>
      </c>
      <c r="G111" s="2">
        <v>0</v>
      </c>
      <c r="H111" s="2">
        <v>6423.5</v>
      </c>
      <c r="I111" s="2">
        <v>20781.5</v>
      </c>
      <c r="J111" s="2">
        <v>3020.72</v>
      </c>
      <c r="K111" s="2">
        <v>1477.4</v>
      </c>
      <c r="L111" s="2">
        <v>6378.880000000001</v>
      </c>
      <c r="M111" s="2">
        <v>10877</v>
      </c>
      <c r="N111" s="2">
        <v>9904.5</v>
      </c>
    </row>
    <row r="112" spans="1:14" x14ac:dyDescent="0.2">
      <c r="A112" s="4" t="s">
        <v>190</v>
      </c>
      <c r="B112" s="13" t="s">
        <v>191</v>
      </c>
      <c r="C112" s="13">
        <v>12319</v>
      </c>
      <c r="D112" s="2">
        <v>200</v>
      </c>
      <c r="E112" s="2">
        <v>788</v>
      </c>
      <c r="F112" s="2">
        <v>468</v>
      </c>
      <c r="G112" s="2">
        <v>0</v>
      </c>
      <c r="H112" s="2">
        <v>7288.73</v>
      </c>
      <c r="I112" s="2">
        <v>21063.73</v>
      </c>
      <c r="J112" s="2">
        <v>2988.01</v>
      </c>
      <c r="K112" s="2">
        <v>1416.68</v>
      </c>
      <c r="L112" s="2">
        <v>123.04</v>
      </c>
      <c r="M112" s="2">
        <v>4527.7300000000005</v>
      </c>
      <c r="N112" s="2">
        <v>16536</v>
      </c>
    </row>
    <row r="113" spans="1:16" x14ac:dyDescent="0.2">
      <c r="A113" s="4" t="s">
        <v>192</v>
      </c>
      <c r="B113" s="13" t="s">
        <v>193</v>
      </c>
      <c r="C113" s="13">
        <v>12847</v>
      </c>
      <c r="D113" s="2">
        <v>200</v>
      </c>
      <c r="E113" s="2">
        <v>788</v>
      </c>
      <c r="F113" s="2">
        <v>312</v>
      </c>
      <c r="G113" s="2">
        <v>0</v>
      </c>
      <c r="H113" s="2">
        <v>6423.5</v>
      </c>
      <c r="I113" s="2">
        <v>20570.5</v>
      </c>
      <c r="J113" s="2">
        <v>2971.69</v>
      </c>
      <c r="K113" s="2">
        <v>1477.4</v>
      </c>
      <c r="L113" s="2">
        <v>2022.4099999999999</v>
      </c>
      <c r="M113" s="2">
        <v>6471.5</v>
      </c>
      <c r="N113" s="2">
        <v>14099</v>
      </c>
    </row>
    <row r="114" spans="1:16" x14ac:dyDescent="0.2">
      <c r="A114" s="4" t="s">
        <v>194</v>
      </c>
      <c r="B114" s="13" t="s">
        <v>195</v>
      </c>
      <c r="C114" s="13">
        <v>11929</v>
      </c>
      <c r="D114" s="2">
        <v>0</v>
      </c>
      <c r="E114" s="2">
        <v>737</v>
      </c>
      <c r="F114" s="2">
        <v>455</v>
      </c>
      <c r="G114" s="2">
        <v>0</v>
      </c>
      <c r="H114" s="2">
        <v>5964.5</v>
      </c>
      <c r="I114" s="2">
        <v>19085.5</v>
      </c>
      <c r="J114" s="2">
        <v>2567.9499999999998</v>
      </c>
      <c r="K114" s="2">
        <v>1371.82</v>
      </c>
      <c r="L114" s="2">
        <v>530.72999999999956</v>
      </c>
      <c r="M114" s="2">
        <v>4470.4999999999991</v>
      </c>
      <c r="N114" s="2">
        <v>14615</v>
      </c>
    </row>
    <row r="115" spans="1:16" x14ac:dyDescent="0.2">
      <c r="A115" s="4" t="s">
        <v>196</v>
      </c>
      <c r="B115" s="13" t="s">
        <v>197</v>
      </c>
      <c r="C115" s="13">
        <v>12319</v>
      </c>
      <c r="D115" s="2">
        <v>0</v>
      </c>
      <c r="E115" s="2">
        <v>788</v>
      </c>
      <c r="F115" s="2">
        <v>421.2</v>
      </c>
      <c r="G115" s="2">
        <v>0</v>
      </c>
      <c r="H115" s="2">
        <v>6159.5</v>
      </c>
      <c r="I115" s="2">
        <v>19687.7</v>
      </c>
      <c r="J115" s="2">
        <v>2120.4699999999998</v>
      </c>
      <c r="K115" s="2">
        <v>1416.68</v>
      </c>
      <c r="L115" s="2">
        <v>1939.0500000000011</v>
      </c>
      <c r="M115" s="2">
        <v>5476.2000000000007</v>
      </c>
      <c r="N115" s="2">
        <v>14211.5</v>
      </c>
    </row>
    <row r="116" spans="1:16" x14ac:dyDescent="0.2">
      <c r="A116" s="4" t="s">
        <v>198</v>
      </c>
      <c r="B116" s="13" t="s">
        <v>199</v>
      </c>
      <c r="C116" s="13">
        <v>11929</v>
      </c>
      <c r="D116" s="2">
        <v>200</v>
      </c>
      <c r="E116" s="2">
        <v>638.55999999999995</v>
      </c>
      <c r="F116" s="2">
        <v>394.16</v>
      </c>
      <c r="G116" s="2">
        <v>0</v>
      </c>
      <c r="H116" s="2">
        <v>4413.7299999999996</v>
      </c>
      <c r="I116" s="2">
        <v>17575.45</v>
      </c>
      <c r="J116" s="2">
        <v>2336.08</v>
      </c>
      <c r="K116" s="2">
        <v>1371.82</v>
      </c>
      <c r="L116" s="2">
        <v>1706.0500000000011</v>
      </c>
      <c r="M116" s="2">
        <v>5413.9500000000007</v>
      </c>
      <c r="N116" s="2">
        <v>12161.5</v>
      </c>
    </row>
    <row r="117" spans="1:16" x14ac:dyDescent="0.2">
      <c r="A117" s="4" t="s">
        <v>200</v>
      </c>
      <c r="B117" s="13" t="s">
        <v>201</v>
      </c>
      <c r="C117" s="2">
        <v>12319</v>
      </c>
      <c r="D117" s="2">
        <v>0</v>
      </c>
      <c r="E117" s="2">
        <v>737</v>
      </c>
      <c r="F117" s="2">
        <v>675</v>
      </c>
      <c r="G117" s="2">
        <v>0</v>
      </c>
      <c r="H117" s="2">
        <v>1642.53</v>
      </c>
      <c r="I117" s="2">
        <v>15373.53</v>
      </c>
      <c r="J117" s="2">
        <v>1823.18</v>
      </c>
      <c r="K117" s="2">
        <v>1396</v>
      </c>
      <c r="L117" s="2">
        <v>179.85000000000036</v>
      </c>
      <c r="M117" s="2">
        <v>3399.0300000000007</v>
      </c>
      <c r="N117" s="2">
        <v>11974.5</v>
      </c>
    </row>
    <row r="118" spans="1:16" x14ac:dyDescent="0.2">
      <c r="A118" s="4" t="s">
        <v>202</v>
      </c>
      <c r="B118" s="13" t="s">
        <v>203</v>
      </c>
      <c r="C118" s="2">
        <v>16896</v>
      </c>
      <c r="D118" s="2">
        <v>0</v>
      </c>
      <c r="E118" s="2">
        <v>1128</v>
      </c>
      <c r="F118" s="2">
        <v>923</v>
      </c>
      <c r="G118" s="2">
        <v>0</v>
      </c>
      <c r="H118" s="2">
        <v>0</v>
      </c>
      <c r="I118" s="2">
        <v>18947</v>
      </c>
      <c r="J118" s="2">
        <v>2624.88</v>
      </c>
      <c r="K118" s="2">
        <v>1943.04</v>
      </c>
      <c r="L118" s="2">
        <v>3705.58</v>
      </c>
      <c r="M118" s="2">
        <v>8273.5</v>
      </c>
      <c r="N118" s="2">
        <v>10673.5</v>
      </c>
    </row>
    <row r="119" spans="1:16" s="12" customFormat="1" x14ac:dyDescent="0.2">
      <c r="A119" s="11"/>
      <c r="B119" s="16"/>
      <c r="C119" s="12" t="s">
        <v>39</v>
      </c>
      <c r="D119" s="12" t="s">
        <v>39</v>
      </c>
      <c r="E119" s="12" t="s">
        <v>39</v>
      </c>
      <c r="F119" s="12" t="s">
        <v>39</v>
      </c>
      <c r="G119" s="12" t="s">
        <v>39</v>
      </c>
      <c r="H119" s="12" t="s">
        <v>39</v>
      </c>
      <c r="I119" s="12" t="s">
        <v>39</v>
      </c>
      <c r="J119" s="12" t="s">
        <v>39</v>
      </c>
      <c r="K119" s="12" t="s">
        <v>39</v>
      </c>
      <c r="L119" s="12" t="s">
        <v>39</v>
      </c>
      <c r="M119" s="12" t="s">
        <v>39</v>
      </c>
      <c r="N119" s="12" t="s">
        <v>39</v>
      </c>
      <c r="O119" s="2"/>
      <c r="P119" s="2"/>
    </row>
    <row r="120" spans="1:16" x14ac:dyDescent="0.2">
      <c r="B120" s="13"/>
    </row>
    <row r="121" spans="1:16" x14ac:dyDescent="0.2">
      <c r="A121" s="10" t="s">
        <v>206</v>
      </c>
      <c r="B121" s="13"/>
    </row>
    <row r="122" spans="1:16" x14ac:dyDescent="0.2">
      <c r="A122" s="4" t="s">
        <v>207</v>
      </c>
      <c r="B122" s="13" t="s">
        <v>208</v>
      </c>
      <c r="C122" s="13">
        <v>12688</v>
      </c>
      <c r="D122" s="2">
        <v>400</v>
      </c>
      <c r="E122" s="2">
        <v>802</v>
      </c>
      <c r="F122" s="2">
        <v>482</v>
      </c>
      <c r="G122" s="2">
        <v>850.2</v>
      </c>
      <c r="H122" s="2">
        <v>6343.95</v>
      </c>
      <c r="I122" s="2">
        <v>21566.15</v>
      </c>
      <c r="J122" s="2">
        <v>3198.1</v>
      </c>
      <c r="K122" s="2">
        <v>1459.1</v>
      </c>
      <c r="L122" s="2">
        <v>3973.4500000000007</v>
      </c>
      <c r="M122" s="2">
        <v>8630.6500000000015</v>
      </c>
      <c r="N122" s="2">
        <v>12935.5</v>
      </c>
    </row>
    <row r="123" spans="1:16" x14ac:dyDescent="0.2">
      <c r="A123" s="4" t="s">
        <v>209</v>
      </c>
      <c r="B123" s="13" t="s">
        <v>210</v>
      </c>
      <c r="C123" s="13">
        <v>11929</v>
      </c>
      <c r="D123" s="2">
        <v>200</v>
      </c>
      <c r="E123" s="2">
        <v>737</v>
      </c>
      <c r="F123" s="2">
        <v>455</v>
      </c>
      <c r="G123" s="2">
        <v>850.2</v>
      </c>
      <c r="H123" s="2">
        <v>5964.45</v>
      </c>
      <c r="I123" s="2">
        <v>20135.650000000001</v>
      </c>
      <c r="J123" s="2">
        <v>2878.75</v>
      </c>
      <c r="K123" s="2">
        <v>1371.82</v>
      </c>
      <c r="L123" s="2">
        <v>5759.0800000000017</v>
      </c>
      <c r="M123" s="2">
        <v>10009.650000000001</v>
      </c>
      <c r="N123" s="2">
        <v>10126</v>
      </c>
    </row>
    <row r="124" spans="1:16" x14ac:dyDescent="0.2">
      <c r="A124" s="4" t="s">
        <v>211</v>
      </c>
      <c r="B124" s="13" t="s">
        <v>212</v>
      </c>
      <c r="C124" s="13">
        <v>11929</v>
      </c>
      <c r="D124" s="2">
        <v>200</v>
      </c>
      <c r="E124" s="2">
        <v>737</v>
      </c>
      <c r="F124" s="2">
        <v>455</v>
      </c>
      <c r="G124" s="2">
        <v>850.2</v>
      </c>
      <c r="H124" s="2">
        <v>5964.45</v>
      </c>
      <c r="I124" s="2">
        <v>20135.650000000001</v>
      </c>
      <c r="J124" s="2">
        <v>2878.75</v>
      </c>
      <c r="K124" s="2">
        <v>1371.82</v>
      </c>
      <c r="L124" s="2">
        <v>119.58000000000175</v>
      </c>
      <c r="M124" s="2">
        <v>4370.1500000000015</v>
      </c>
      <c r="N124" s="2">
        <v>15765.5</v>
      </c>
    </row>
    <row r="125" spans="1:16" x14ac:dyDescent="0.2">
      <c r="A125" s="4" t="s">
        <v>213</v>
      </c>
      <c r="B125" s="13" t="s">
        <v>214</v>
      </c>
      <c r="C125" s="13">
        <v>11929</v>
      </c>
      <c r="D125" s="2">
        <v>200</v>
      </c>
      <c r="E125" s="2">
        <v>737</v>
      </c>
      <c r="F125" s="2">
        <v>455</v>
      </c>
      <c r="G125" s="2">
        <v>850.2</v>
      </c>
      <c r="H125" s="2">
        <v>5964.45</v>
      </c>
      <c r="I125" s="2">
        <v>20135.650000000001</v>
      </c>
      <c r="J125" s="2">
        <v>2878.75</v>
      </c>
      <c r="K125" s="2">
        <v>1371.82</v>
      </c>
      <c r="L125" s="2">
        <v>7687.0800000000017</v>
      </c>
      <c r="M125" s="2">
        <v>11937.650000000001</v>
      </c>
      <c r="N125" s="2">
        <v>8198</v>
      </c>
    </row>
    <row r="126" spans="1:16" x14ac:dyDescent="0.2">
      <c r="A126" s="4" t="s">
        <v>215</v>
      </c>
      <c r="B126" s="13" t="s">
        <v>216</v>
      </c>
      <c r="C126" s="13">
        <v>11929</v>
      </c>
      <c r="D126" s="2">
        <v>200</v>
      </c>
      <c r="E126" s="2">
        <v>737</v>
      </c>
      <c r="F126" s="2">
        <v>455</v>
      </c>
      <c r="G126" s="2">
        <v>708.5</v>
      </c>
      <c r="H126" s="2">
        <v>5964.5</v>
      </c>
      <c r="I126" s="2">
        <v>19994</v>
      </c>
      <c r="J126" s="2">
        <v>2766.51</v>
      </c>
      <c r="K126" s="2">
        <v>1371.82</v>
      </c>
      <c r="L126" s="2">
        <v>8570.67</v>
      </c>
      <c r="M126" s="2">
        <v>12709</v>
      </c>
      <c r="N126" s="2">
        <v>7285</v>
      </c>
    </row>
    <row r="127" spans="1:16" x14ac:dyDescent="0.2">
      <c r="A127" s="4" t="s">
        <v>217</v>
      </c>
      <c r="B127" s="13" t="s">
        <v>218</v>
      </c>
      <c r="C127" s="13">
        <v>11929</v>
      </c>
      <c r="D127" s="2">
        <v>0</v>
      </c>
      <c r="E127" s="2">
        <v>737</v>
      </c>
      <c r="F127" s="2">
        <v>455</v>
      </c>
      <c r="G127" s="2">
        <v>708.5</v>
      </c>
      <c r="H127" s="2">
        <v>5964.5</v>
      </c>
      <c r="I127" s="2">
        <v>19794</v>
      </c>
      <c r="J127" s="2">
        <v>2652.54</v>
      </c>
      <c r="K127" s="2">
        <v>1371.82</v>
      </c>
      <c r="L127" s="2">
        <v>9165.64</v>
      </c>
      <c r="M127" s="2">
        <v>13190</v>
      </c>
      <c r="N127" s="2">
        <v>6604</v>
      </c>
    </row>
    <row r="128" spans="1:16" x14ac:dyDescent="0.2">
      <c r="A128" s="4" t="s">
        <v>219</v>
      </c>
      <c r="B128" s="13" t="s">
        <v>220</v>
      </c>
      <c r="C128" s="13">
        <v>12688</v>
      </c>
      <c r="D128" s="2">
        <v>400</v>
      </c>
      <c r="E128" s="2">
        <v>802</v>
      </c>
      <c r="F128" s="2">
        <v>482</v>
      </c>
      <c r="G128" s="2">
        <v>850.2</v>
      </c>
      <c r="H128" s="2">
        <v>6344</v>
      </c>
      <c r="I128" s="2">
        <v>21566.2</v>
      </c>
      <c r="J128" s="2">
        <v>3198.11</v>
      </c>
      <c r="K128" s="2">
        <v>1459.1</v>
      </c>
      <c r="L128" s="2">
        <v>5988.4900000000016</v>
      </c>
      <c r="M128" s="2">
        <v>10645.7</v>
      </c>
      <c r="N128" s="2">
        <v>10920.5</v>
      </c>
    </row>
    <row r="129" spans="1:16" x14ac:dyDescent="0.2">
      <c r="A129" s="4" t="s">
        <v>221</v>
      </c>
      <c r="B129" s="13" t="s">
        <v>222</v>
      </c>
      <c r="C129" s="13">
        <v>11929</v>
      </c>
      <c r="D129" s="2">
        <v>0</v>
      </c>
      <c r="E129" s="2">
        <v>737</v>
      </c>
      <c r="F129" s="2">
        <v>455</v>
      </c>
      <c r="G129" s="2">
        <v>708.5</v>
      </c>
      <c r="H129" s="2">
        <v>5964.5</v>
      </c>
      <c r="I129" s="2">
        <v>19794</v>
      </c>
      <c r="J129" s="2">
        <v>2790.03</v>
      </c>
      <c r="K129" s="2">
        <v>1371.82</v>
      </c>
      <c r="L129" s="2">
        <v>6157.65</v>
      </c>
      <c r="M129" s="2">
        <v>10319.5</v>
      </c>
      <c r="N129" s="2">
        <v>9474.5</v>
      </c>
    </row>
    <row r="130" spans="1:16" x14ac:dyDescent="0.2">
      <c r="A130" s="4" t="s">
        <v>223</v>
      </c>
      <c r="B130" s="13" t="s">
        <v>224</v>
      </c>
      <c r="C130" s="13">
        <v>11929</v>
      </c>
      <c r="D130" s="2">
        <v>400</v>
      </c>
      <c r="E130" s="2">
        <v>737</v>
      </c>
      <c r="F130" s="2">
        <v>455</v>
      </c>
      <c r="G130" s="2">
        <v>566.79999999999995</v>
      </c>
      <c r="H130" s="2">
        <v>5964.5</v>
      </c>
      <c r="I130" s="2">
        <v>20052.3</v>
      </c>
      <c r="J130" s="2">
        <v>2860.94</v>
      </c>
      <c r="K130" s="2">
        <v>1371.82</v>
      </c>
      <c r="L130" s="2">
        <v>7945.5399999999991</v>
      </c>
      <c r="M130" s="2">
        <v>12178.3</v>
      </c>
      <c r="N130" s="2">
        <v>7874</v>
      </c>
    </row>
    <row r="131" spans="1:16" x14ac:dyDescent="0.2">
      <c r="A131" s="4" t="s">
        <v>225</v>
      </c>
      <c r="B131" s="13" t="s">
        <v>226</v>
      </c>
      <c r="C131" s="13">
        <v>11929</v>
      </c>
      <c r="D131" s="2">
        <v>200</v>
      </c>
      <c r="E131" s="2">
        <v>737</v>
      </c>
      <c r="F131" s="2">
        <v>455</v>
      </c>
      <c r="G131" s="2">
        <v>566.79999999999995</v>
      </c>
      <c r="H131" s="2">
        <v>5964.5</v>
      </c>
      <c r="I131" s="2">
        <v>19852.3</v>
      </c>
      <c r="J131" s="2">
        <v>2818.22</v>
      </c>
      <c r="K131" s="2">
        <v>1371.82</v>
      </c>
      <c r="L131" s="2">
        <v>6085.2599999999984</v>
      </c>
      <c r="M131" s="2">
        <v>10275.299999999999</v>
      </c>
      <c r="N131" s="2">
        <v>9577</v>
      </c>
    </row>
    <row r="132" spans="1:16" x14ac:dyDescent="0.2">
      <c r="A132" s="4" t="s">
        <v>227</v>
      </c>
      <c r="B132" s="13" t="s">
        <v>228</v>
      </c>
      <c r="C132" s="13">
        <v>11929</v>
      </c>
      <c r="D132" s="2">
        <v>200</v>
      </c>
      <c r="E132" s="2">
        <v>737</v>
      </c>
      <c r="F132" s="2">
        <v>455</v>
      </c>
      <c r="G132" s="2">
        <v>425.1</v>
      </c>
      <c r="H132" s="2">
        <v>5964.5</v>
      </c>
      <c r="I132" s="2">
        <v>19710.599999999999</v>
      </c>
      <c r="J132" s="2">
        <v>2787.96</v>
      </c>
      <c r="K132" s="2">
        <v>1371.82</v>
      </c>
      <c r="L132" s="2">
        <v>4315.32</v>
      </c>
      <c r="M132" s="2">
        <v>8475.0999999999985</v>
      </c>
      <c r="N132" s="2">
        <v>11235.5</v>
      </c>
    </row>
    <row r="133" spans="1:16" x14ac:dyDescent="0.2">
      <c r="A133" s="4" t="s">
        <v>229</v>
      </c>
      <c r="B133" s="13" t="s">
        <v>230</v>
      </c>
      <c r="C133" s="13">
        <v>12688</v>
      </c>
      <c r="D133" s="2">
        <v>400</v>
      </c>
      <c r="E133" s="2">
        <v>802</v>
      </c>
      <c r="F133" s="2">
        <v>482</v>
      </c>
      <c r="G133" s="2">
        <v>425.1</v>
      </c>
      <c r="H133" s="2">
        <v>6344</v>
      </c>
      <c r="I133" s="2">
        <v>21141.1</v>
      </c>
      <c r="J133" s="2">
        <v>3102.72</v>
      </c>
      <c r="K133" s="2">
        <v>1459.1</v>
      </c>
      <c r="L133" s="2">
        <v>6471.2799999999988</v>
      </c>
      <c r="M133" s="2">
        <v>11033.099999999999</v>
      </c>
      <c r="N133" s="2">
        <v>10108</v>
      </c>
    </row>
    <row r="134" spans="1:16" x14ac:dyDescent="0.2">
      <c r="A134" s="4" t="s">
        <v>231</v>
      </c>
      <c r="B134" s="13" t="s">
        <v>232</v>
      </c>
      <c r="C134" s="13">
        <v>12688</v>
      </c>
      <c r="D134" s="2">
        <v>0</v>
      </c>
      <c r="E134" s="2">
        <v>802</v>
      </c>
      <c r="F134" s="2">
        <v>482</v>
      </c>
      <c r="G134" s="2">
        <v>283.39999999999998</v>
      </c>
      <c r="H134" s="2">
        <v>6344</v>
      </c>
      <c r="I134" s="2">
        <v>20599.400000000001</v>
      </c>
      <c r="J134" s="2">
        <v>2981.15</v>
      </c>
      <c r="K134" s="2">
        <v>1459.1</v>
      </c>
      <c r="L134" s="2">
        <v>5151.1500000000015</v>
      </c>
      <c r="M134" s="2">
        <v>9591.4000000000015</v>
      </c>
      <c r="N134" s="2">
        <v>11008</v>
      </c>
    </row>
    <row r="135" spans="1:16" x14ac:dyDescent="0.2">
      <c r="A135" s="4" t="s">
        <v>233</v>
      </c>
      <c r="B135" s="13" t="s">
        <v>234</v>
      </c>
      <c r="C135" s="13">
        <v>11929</v>
      </c>
      <c r="D135" s="2">
        <v>0</v>
      </c>
      <c r="E135" s="2">
        <v>737</v>
      </c>
      <c r="F135" s="2">
        <v>455</v>
      </c>
      <c r="G135" s="2">
        <v>283.39999999999998</v>
      </c>
      <c r="H135" s="2">
        <v>5964.5</v>
      </c>
      <c r="I135" s="2">
        <v>19368.900000000001</v>
      </c>
      <c r="J135" s="2">
        <v>1994.49</v>
      </c>
      <c r="K135" s="2">
        <v>1371.82</v>
      </c>
      <c r="L135" s="2">
        <v>1531.090000000002</v>
      </c>
      <c r="M135" s="2">
        <v>4897.4000000000015</v>
      </c>
      <c r="N135" s="2">
        <v>14471.5</v>
      </c>
    </row>
    <row r="136" spans="1:16" x14ac:dyDescent="0.2">
      <c r="A136" s="4" t="s">
        <v>235</v>
      </c>
      <c r="B136" s="13" t="s">
        <v>236</v>
      </c>
      <c r="C136" s="13">
        <v>11929</v>
      </c>
      <c r="D136" s="2">
        <v>200</v>
      </c>
      <c r="E136" s="2">
        <v>737</v>
      </c>
      <c r="F136" s="2">
        <v>455</v>
      </c>
      <c r="G136" s="2">
        <v>0</v>
      </c>
      <c r="H136" s="2">
        <v>5964.5</v>
      </c>
      <c r="I136" s="2">
        <v>19285.5</v>
      </c>
      <c r="J136" s="2">
        <v>2698.61</v>
      </c>
      <c r="K136" s="2">
        <v>1371.82</v>
      </c>
      <c r="L136" s="2">
        <v>4119.07</v>
      </c>
      <c r="M136" s="2">
        <v>8189.5</v>
      </c>
      <c r="N136" s="2">
        <v>11096</v>
      </c>
    </row>
    <row r="137" spans="1:16" x14ac:dyDescent="0.2">
      <c r="A137" s="4" t="s">
        <v>237</v>
      </c>
      <c r="B137" s="13" t="s">
        <v>238</v>
      </c>
      <c r="C137" s="13">
        <v>11929</v>
      </c>
      <c r="D137" s="2">
        <v>0</v>
      </c>
      <c r="E137" s="2">
        <v>737</v>
      </c>
      <c r="F137" s="2">
        <v>455</v>
      </c>
      <c r="G137" s="2">
        <v>0</v>
      </c>
      <c r="H137" s="2">
        <v>5391.91</v>
      </c>
      <c r="I137" s="2">
        <v>18512.91</v>
      </c>
      <c r="J137" s="2">
        <v>2533.5300000000002</v>
      </c>
      <c r="K137" s="2">
        <v>1371.78</v>
      </c>
      <c r="L137" s="2">
        <v>4955.5999999999985</v>
      </c>
      <c r="M137" s="2">
        <v>8860.91</v>
      </c>
      <c r="N137" s="2">
        <v>9652</v>
      </c>
    </row>
    <row r="138" spans="1:16" x14ac:dyDescent="0.2">
      <c r="A138" s="4" t="s">
        <v>239</v>
      </c>
      <c r="B138" s="13" t="s">
        <v>240</v>
      </c>
      <c r="C138" s="13">
        <v>11929</v>
      </c>
      <c r="D138" s="2">
        <v>200</v>
      </c>
      <c r="E138" s="2">
        <v>737</v>
      </c>
      <c r="F138" s="2">
        <v>455</v>
      </c>
      <c r="G138" s="2">
        <v>0</v>
      </c>
      <c r="H138" s="2">
        <v>5391.91</v>
      </c>
      <c r="I138" s="2">
        <v>18712.91</v>
      </c>
      <c r="J138" s="2">
        <v>2574.79</v>
      </c>
      <c r="K138" s="2">
        <v>1371.78</v>
      </c>
      <c r="L138" s="2">
        <v>3414.34</v>
      </c>
      <c r="M138" s="2">
        <v>7360.91</v>
      </c>
      <c r="N138" s="2">
        <v>11352</v>
      </c>
    </row>
    <row r="139" spans="1:16" x14ac:dyDescent="0.2">
      <c r="A139" s="4" t="s">
        <v>241</v>
      </c>
      <c r="B139" s="13" t="s">
        <v>242</v>
      </c>
      <c r="C139" s="13">
        <v>14256</v>
      </c>
      <c r="D139" s="2">
        <v>0</v>
      </c>
      <c r="E139" s="2">
        <v>941.16</v>
      </c>
      <c r="F139" s="2">
        <v>645</v>
      </c>
      <c r="G139" s="2">
        <v>0</v>
      </c>
      <c r="H139" s="2">
        <v>0</v>
      </c>
      <c r="I139" s="2">
        <v>15842.16</v>
      </c>
      <c r="J139" s="2">
        <v>1961.68</v>
      </c>
      <c r="K139" s="2">
        <v>1639.44</v>
      </c>
      <c r="L139" s="2">
        <v>4.0000000000873115E-2</v>
      </c>
      <c r="M139" s="2">
        <v>3601.1600000000008</v>
      </c>
      <c r="N139" s="2">
        <v>12241</v>
      </c>
    </row>
    <row r="140" spans="1:16" x14ac:dyDescent="0.2">
      <c r="A140" s="4" t="s">
        <v>243</v>
      </c>
      <c r="B140" s="13" t="s">
        <v>244</v>
      </c>
      <c r="C140" s="13">
        <v>11929</v>
      </c>
      <c r="D140" s="2">
        <v>200</v>
      </c>
      <c r="E140" s="2">
        <v>737</v>
      </c>
      <c r="F140" s="2">
        <v>455</v>
      </c>
      <c r="G140" s="2">
        <v>0</v>
      </c>
      <c r="H140" s="2">
        <v>4706.24</v>
      </c>
      <c r="I140" s="2">
        <v>18027.239999999998</v>
      </c>
      <c r="J140" s="2">
        <v>2429.79</v>
      </c>
      <c r="K140" s="2">
        <v>1371.78</v>
      </c>
      <c r="L140" s="2">
        <v>0.66999999999825377</v>
      </c>
      <c r="M140" s="2">
        <v>3802.239999999998</v>
      </c>
      <c r="N140" s="2">
        <v>14225</v>
      </c>
    </row>
    <row r="141" spans="1:16" x14ac:dyDescent="0.2">
      <c r="A141" s="4" t="s">
        <v>245</v>
      </c>
      <c r="B141" s="13" t="s">
        <v>246</v>
      </c>
      <c r="C141" s="13">
        <v>11929</v>
      </c>
      <c r="D141" s="2">
        <v>200</v>
      </c>
      <c r="E141" s="2">
        <v>737</v>
      </c>
      <c r="F141" s="2">
        <v>675</v>
      </c>
      <c r="G141" s="2">
        <v>0</v>
      </c>
      <c r="H141" s="2">
        <v>3181.04</v>
      </c>
      <c r="I141" s="2">
        <v>16722.04</v>
      </c>
      <c r="J141" s="2">
        <v>2149.5300000000002</v>
      </c>
      <c r="K141" s="2">
        <v>1371.78</v>
      </c>
      <c r="L141" s="2">
        <v>0.72999999999956344</v>
      </c>
      <c r="M141" s="2">
        <v>3522.04</v>
      </c>
      <c r="N141" s="2">
        <v>13200</v>
      </c>
    </row>
    <row r="142" spans="1:16" x14ac:dyDescent="0.2">
      <c r="A142" s="4" t="s">
        <v>247</v>
      </c>
      <c r="B142" s="13" t="s">
        <v>248</v>
      </c>
      <c r="C142" s="2">
        <v>11929</v>
      </c>
      <c r="D142" s="2">
        <v>200</v>
      </c>
      <c r="E142" s="2">
        <v>737</v>
      </c>
      <c r="F142" s="2">
        <v>675</v>
      </c>
      <c r="G142" s="2">
        <v>0</v>
      </c>
      <c r="H142" s="2">
        <v>735.62</v>
      </c>
      <c r="I142" s="2">
        <v>14276.62</v>
      </c>
      <c r="J142" s="2">
        <v>1627.26</v>
      </c>
      <c r="K142" s="2">
        <v>1371.82</v>
      </c>
      <c r="L142" s="2">
        <v>4.0000000000873115E-2</v>
      </c>
      <c r="M142" s="2">
        <v>2999.1200000000008</v>
      </c>
      <c r="N142" s="2">
        <v>11277.5</v>
      </c>
    </row>
    <row r="143" spans="1:16" s="12" customFormat="1" x14ac:dyDescent="0.2">
      <c r="A143" s="11"/>
      <c r="B143" s="16"/>
      <c r="C143" s="12" t="s">
        <v>39</v>
      </c>
      <c r="D143" s="12" t="s">
        <v>39</v>
      </c>
      <c r="E143" s="12" t="s">
        <v>39</v>
      </c>
      <c r="F143" s="12" t="s">
        <v>39</v>
      </c>
      <c r="G143" s="12" t="s">
        <v>39</v>
      </c>
      <c r="H143" s="12" t="s">
        <v>39</v>
      </c>
      <c r="I143" s="12" t="s">
        <v>39</v>
      </c>
      <c r="J143" s="12" t="s">
        <v>39</v>
      </c>
      <c r="K143" s="12" t="s">
        <v>39</v>
      </c>
      <c r="L143" s="12" t="s">
        <v>39</v>
      </c>
      <c r="M143" s="12" t="s">
        <v>39</v>
      </c>
      <c r="N143" s="12" t="s">
        <v>39</v>
      </c>
      <c r="O143" s="2"/>
      <c r="P143" s="2"/>
    </row>
    <row r="144" spans="1:16" x14ac:dyDescent="0.2">
      <c r="B144" s="13"/>
    </row>
    <row r="145" spans="1:16" x14ac:dyDescent="0.2">
      <c r="A145" s="10" t="s">
        <v>251</v>
      </c>
      <c r="B145" s="13"/>
    </row>
    <row r="146" spans="1:16" x14ac:dyDescent="0.2">
      <c r="A146" s="4" t="s">
        <v>252</v>
      </c>
      <c r="B146" s="13" t="s">
        <v>253</v>
      </c>
      <c r="C146" s="13">
        <v>14256</v>
      </c>
      <c r="D146" s="2">
        <v>200</v>
      </c>
      <c r="E146" s="2">
        <v>941</v>
      </c>
      <c r="F146" s="2">
        <v>645</v>
      </c>
      <c r="G146" s="2">
        <v>851.02</v>
      </c>
      <c r="H146" s="2">
        <v>7128</v>
      </c>
      <c r="I146" s="2">
        <v>24021.02</v>
      </c>
      <c r="J146" s="2">
        <v>3760.83</v>
      </c>
      <c r="K146" s="2">
        <v>1639.4</v>
      </c>
      <c r="L146" s="2">
        <v>6795.2900000000009</v>
      </c>
      <c r="M146" s="2">
        <v>12195.52</v>
      </c>
      <c r="N146" s="2">
        <v>11825.5</v>
      </c>
    </row>
    <row r="147" spans="1:16" x14ac:dyDescent="0.2">
      <c r="A147" s="4" t="s">
        <v>254</v>
      </c>
      <c r="B147" s="13" t="s">
        <v>255</v>
      </c>
      <c r="C147" s="13">
        <v>12319</v>
      </c>
      <c r="D147" s="2">
        <v>200</v>
      </c>
      <c r="E147" s="2">
        <v>788</v>
      </c>
      <c r="F147" s="2">
        <v>468</v>
      </c>
      <c r="G147" s="2">
        <v>708.5</v>
      </c>
      <c r="H147" s="2">
        <v>6159.5</v>
      </c>
      <c r="I147" s="2">
        <v>20643</v>
      </c>
      <c r="J147" s="2">
        <v>3020.01</v>
      </c>
      <c r="K147" s="2">
        <v>1416.68</v>
      </c>
      <c r="L147" s="2">
        <v>5852.3099999999995</v>
      </c>
      <c r="M147" s="2">
        <v>10289</v>
      </c>
      <c r="N147" s="2">
        <v>10354</v>
      </c>
    </row>
    <row r="148" spans="1:16" x14ac:dyDescent="0.2">
      <c r="A148" s="4" t="s">
        <v>256</v>
      </c>
      <c r="B148" s="13" t="s">
        <v>257</v>
      </c>
      <c r="C148" s="13">
        <v>12319</v>
      </c>
      <c r="D148" s="2">
        <v>400</v>
      </c>
      <c r="E148" s="2">
        <v>788</v>
      </c>
      <c r="F148" s="2">
        <v>468</v>
      </c>
      <c r="G148" s="2">
        <v>566.79999999999995</v>
      </c>
      <c r="H148" s="2">
        <v>6159.5</v>
      </c>
      <c r="I148" s="2">
        <v>20701.3</v>
      </c>
      <c r="J148" s="2">
        <v>3002.03</v>
      </c>
      <c r="K148" s="2">
        <v>1416.68</v>
      </c>
      <c r="L148" s="2">
        <v>5002.09</v>
      </c>
      <c r="M148" s="2">
        <v>9420.7999999999993</v>
      </c>
      <c r="N148" s="2">
        <v>11280.5</v>
      </c>
    </row>
    <row r="149" spans="1:16" x14ac:dyDescent="0.2">
      <c r="A149" s="4" t="s">
        <v>258</v>
      </c>
      <c r="B149" s="13" t="s">
        <v>259</v>
      </c>
      <c r="C149" s="13">
        <v>12319</v>
      </c>
      <c r="D149" s="2">
        <v>400</v>
      </c>
      <c r="E149" s="2">
        <v>788</v>
      </c>
      <c r="F149" s="2">
        <v>468</v>
      </c>
      <c r="G149" s="2">
        <v>283.39999999999998</v>
      </c>
      <c r="H149" s="2">
        <v>6159.5</v>
      </c>
      <c r="I149" s="2">
        <v>20417.900000000001</v>
      </c>
      <c r="J149" s="2">
        <v>3062.6</v>
      </c>
      <c r="K149" s="2">
        <v>1416.68</v>
      </c>
      <c r="L149" s="2">
        <v>6444.6200000000026</v>
      </c>
      <c r="M149" s="2">
        <v>10923.900000000001</v>
      </c>
      <c r="N149" s="2">
        <v>9494</v>
      </c>
    </row>
    <row r="150" spans="1:16" x14ac:dyDescent="0.2">
      <c r="A150" s="4" t="s">
        <v>260</v>
      </c>
      <c r="B150" s="13" t="s">
        <v>261</v>
      </c>
      <c r="C150" s="13">
        <v>12319</v>
      </c>
      <c r="D150" s="2">
        <v>400</v>
      </c>
      <c r="E150" s="2">
        <v>788</v>
      </c>
      <c r="F150" s="2">
        <v>468</v>
      </c>
      <c r="G150" s="2">
        <v>0</v>
      </c>
      <c r="H150" s="2">
        <v>6159.5</v>
      </c>
      <c r="I150" s="2">
        <v>20134.5</v>
      </c>
      <c r="J150" s="2">
        <v>2955.25</v>
      </c>
      <c r="K150" s="2">
        <v>1416.68</v>
      </c>
      <c r="L150" s="2">
        <v>4608.07</v>
      </c>
      <c r="M150" s="2">
        <v>8980</v>
      </c>
      <c r="N150" s="2">
        <v>11154.5</v>
      </c>
    </row>
    <row r="151" spans="1:16" x14ac:dyDescent="0.2">
      <c r="A151" s="4" t="s">
        <v>262</v>
      </c>
      <c r="B151" s="13" t="s">
        <v>263</v>
      </c>
      <c r="C151" s="13">
        <v>12319</v>
      </c>
      <c r="D151" s="2">
        <v>0</v>
      </c>
      <c r="E151" s="2">
        <v>788</v>
      </c>
      <c r="F151" s="2">
        <v>468</v>
      </c>
      <c r="G151" s="2">
        <v>0</v>
      </c>
      <c r="H151" s="2">
        <v>6159.5</v>
      </c>
      <c r="I151" s="2">
        <v>19734.5</v>
      </c>
      <c r="J151" s="2">
        <v>2793.07</v>
      </c>
      <c r="K151" s="2">
        <v>1416.68</v>
      </c>
      <c r="L151" s="2">
        <v>4744.25</v>
      </c>
      <c r="M151" s="2">
        <v>8954</v>
      </c>
      <c r="N151" s="2">
        <v>10780.5</v>
      </c>
    </row>
    <row r="152" spans="1:16" s="12" customFormat="1" x14ac:dyDescent="0.2">
      <c r="A152" s="11"/>
      <c r="B152" s="16"/>
      <c r="C152" s="12" t="s">
        <v>39</v>
      </c>
      <c r="D152" s="12" t="s">
        <v>39</v>
      </c>
      <c r="E152" s="12" t="s">
        <v>39</v>
      </c>
      <c r="F152" s="12" t="s">
        <v>39</v>
      </c>
      <c r="G152" s="12" t="s">
        <v>39</v>
      </c>
      <c r="H152" s="12" t="s">
        <v>39</v>
      </c>
      <c r="I152" s="12" t="s">
        <v>39</v>
      </c>
      <c r="J152" s="12" t="s">
        <v>39</v>
      </c>
      <c r="K152" s="12" t="s">
        <v>39</v>
      </c>
      <c r="L152" s="12" t="s">
        <v>39</v>
      </c>
      <c r="M152" s="12" t="s">
        <v>39</v>
      </c>
      <c r="N152" s="12" t="s">
        <v>39</v>
      </c>
      <c r="O152" s="2"/>
      <c r="P152" s="2"/>
    </row>
    <row r="153" spans="1:16" x14ac:dyDescent="0.2">
      <c r="B153" s="13"/>
    </row>
    <row r="154" spans="1:16" x14ac:dyDescent="0.2">
      <c r="A154" s="10" t="s">
        <v>264</v>
      </c>
      <c r="B154" s="13"/>
    </row>
    <row r="155" spans="1:16" x14ac:dyDescent="0.2">
      <c r="A155" s="4" t="s">
        <v>265</v>
      </c>
      <c r="B155" s="13" t="s">
        <v>266</v>
      </c>
      <c r="C155" s="13">
        <v>14256</v>
      </c>
      <c r="D155" s="2">
        <v>0</v>
      </c>
      <c r="E155" s="2">
        <v>941</v>
      </c>
      <c r="F155" s="2">
        <v>645</v>
      </c>
      <c r="G155" s="2">
        <v>425.1</v>
      </c>
      <c r="H155" s="2">
        <v>7128</v>
      </c>
      <c r="I155" s="2">
        <v>23395.1</v>
      </c>
      <c r="J155" s="2">
        <v>3672.82</v>
      </c>
      <c r="K155" s="2">
        <v>1639.4</v>
      </c>
      <c r="L155" s="2">
        <v>5670.3799999999974</v>
      </c>
      <c r="M155" s="2">
        <v>10982.599999999999</v>
      </c>
      <c r="N155" s="2">
        <v>12412.5</v>
      </c>
    </row>
    <row r="156" spans="1:16" x14ac:dyDescent="0.2">
      <c r="A156" s="4" t="s">
        <v>267</v>
      </c>
      <c r="B156" s="13" t="s">
        <v>268</v>
      </c>
      <c r="C156" s="13">
        <v>12319</v>
      </c>
      <c r="D156" s="2">
        <v>200</v>
      </c>
      <c r="E156" s="2">
        <v>788</v>
      </c>
      <c r="F156" s="2">
        <v>384.5</v>
      </c>
      <c r="G156" s="2">
        <v>283.39999999999998</v>
      </c>
      <c r="H156" s="2">
        <v>6159.5</v>
      </c>
      <c r="I156" s="2">
        <v>20134.400000000001</v>
      </c>
      <c r="J156" s="2">
        <v>2988.12</v>
      </c>
      <c r="K156" s="2">
        <v>1416.68</v>
      </c>
      <c r="L156" s="2">
        <v>7045.1000000000022</v>
      </c>
      <c r="M156" s="2">
        <v>11449.900000000001</v>
      </c>
      <c r="N156" s="2">
        <v>8684.5</v>
      </c>
    </row>
    <row r="157" spans="1:16" s="12" customFormat="1" x14ac:dyDescent="0.2">
      <c r="A157" s="11"/>
      <c r="B157" s="16"/>
      <c r="C157" s="12" t="s">
        <v>39</v>
      </c>
      <c r="D157" s="12" t="s">
        <v>39</v>
      </c>
      <c r="E157" s="12" t="s">
        <v>39</v>
      </c>
      <c r="F157" s="12" t="s">
        <v>39</v>
      </c>
      <c r="G157" s="12" t="s">
        <v>39</v>
      </c>
      <c r="H157" s="12" t="s">
        <v>39</v>
      </c>
      <c r="I157" s="12" t="s">
        <v>39</v>
      </c>
      <c r="J157" s="12" t="s">
        <v>39</v>
      </c>
      <c r="K157" s="12" t="s">
        <v>39</v>
      </c>
      <c r="L157" s="12" t="s">
        <v>39</v>
      </c>
      <c r="M157" s="12" t="s">
        <v>39</v>
      </c>
      <c r="N157" s="12" t="s">
        <v>39</v>
      </c>
      <c r="O157" s="2"/>
      <c r="P157" s="2"/>
    </row>
    <row r="158" spans="1:16" x14ac:dyDescent="0.2">
      <c r="B158" s="13"/>
    </row>
    <row r="159" spans="1:16" x14ac:dyDescent="0.2">
      <c r="A159" s="10" t="s">
        <v>269</v>
      </c>
      <c r="B159" s="13"/>
    </row>
    <row r="160" spans="1:16" x14ac:dyDescent="0.2">
      <c r="A160" s="4" t="s">
        <v>270</v>
      </c>
      <c r="B160" s="13" t="s">
        <v>271</v>
      </c>
      <c r="C160" s="2">
        <v>13775</v>
      </c>
      <c r="D160" s="2">
        <v>200</v>
      </c>
      <c r="E160" s="2">
        <v>903</v>
      </c>
      <c r="F160" s="2">
        <v>549</v>
      </c>
      <c r="G160" s="2">
        <v>708.5</v>
      </c>
      <c r="H160" s="2">
        <v>6887.5</v>
      </c>
      <c r="I160" s="2">
        <v>23023</v>
      </c>
      <c r="J160" s="2">
        <v>3533.02</v>
      </c>
      <c r="K160" s="2">
        <v>1584.1</v>
      </c>
      <c r="L160" s="2">
        <v>10116.880000000001</v>
      </c>
      <c r="M160" s="2">
        <v>15234</v>
      </c>
      <c r="N160" s="2">
        <v>7789</v>
      </c>
    </row>
    <row r="161" spans="1:14" x14ac:dyDescent="0.2">
      <c r="A161" s="4" t="s">
        <v>272</v>
      </c>
      <c r="B161" s="13" t="s">
        <v>273</v>
      </c>
      <c r="C161" s="2">
        <v>13775</v>
      </c>
      <c r="D161" s="2">
        <v>0</v>
      </c>
      <c r="E161" s="2">
        <v>903</v>
      </c>
      <c r="F161" s="2">
        <v>549</v>
      </c>
      <c r="G161" s="2">
        <v>708.5</v>
      </c>
      <c r="H161" s="2">
        <v>6887.5</v>
      </c>
      <c r="I161" s="2">
        <v>22823</v>
      </c>
      <c r="J161" s="2">
        <v>3485.98</v>
      </c>
      <c r="K161" s="2">
        <v>1584.1</v>
      </c>
      <c r="L161" s="2">
        <v>2623.4199999999983</v>
      </c>
      <c r="M161" s="2">
        <v>7693.4999999999982</v>
      </c>
      <c r="N161" s="2">
        <v>15129.5</v>
      </c>
    </row>
    <row r="162" spans="1:14" x14ac:dyDescent="0.2">
      <c r="A162" s="4" t="s">
        <v>274</v>
      </c>
      <c r="B162" s="13" t="s">
        <v>275</v>
      </c>
      <c r="C162" s="2">
        <v>13308</v>
      </c>
      <c r="D162" s="2">
        <v>200</v>
      </c>
      <c r="E162" s="2">
        <v>915</v>
      </c>
      <c r="F162" s="2">
        <v>616</v>
      </c>
      <c r="G162" s="2">
        <v>566.79999999999995</v>
      </c>
      <c r="H162" s="2">
        <v>6654</v>
      </c>
      <c r="I162" s="2">
        <v>22259.8</v>
      </c>
      <c r="J162" s="2">
        <v>3354.9</v>
      </c>
      <c r="K162" s="2">
        <v>1530.38</v>
      </c>
      <c r="L162" s="2">
        <v>133.5199999999968</v>
      </c>
      <c r="M162" s="2">
        <v>5018.7999999999975</v>
      </c>
      <c r="N162" s="2">
        <v>17241</v>
      </c>
    </row>
    <row r="163" spans="1:14" x14ac:dyDescent="0.2">
      <c r="A163" s="4" t="s">
        <v>276</v>
      </c>
      <c r="B163" s="13" t="s">
        <v>277</v>
      </c>
      <c r="C163" s="2">
        <v>12688</v>
      </c>
      <c r="D163" s="2">
        <v>0</v>
      </c>
      <c r="E163" s="2">
        <v>802</v>
      </c>
      <c r="F163" s="2">
        <v>241</v>
      </c>
      <c r="G163" s="2">
        <v>566.79999999999995</v>
      </c>
      <c r="H163" s="2">
        <v>6344</v>
      </c>
      <c r="I163" s="2">
        <v>20641.8</v>
      </c>
      <c r="J163" s="2">
        <v>2203.12</v>
      </c>
      <c r="K163" s="2">
        <v>1459.1</v>
      </c>
      <c r="L163" s="2">
        <v>8399.5799999999981</v>
      </c>
      <c r="M163" s="2">
        <v>12061.799999999997</v>
      </c>
      <c r="N163" s="2">
        <v>8580</v>
      </c>
    </row>
    <row r="164" spans="1:14" x14ac:dyDescent="0.2">
      <c r="A164" s="4" t="s">
        <v>278</v>
      </c>
      <c r="B164" s="13" t="s">
        <v>279</v>
      </c>
      <c r="C164" s="2">
        <v>13775</v>
      </c>
      <c r="D164" s="2">
        <v>200</v>
      </c>
      <c r="E164" s="2">
        <v>903</v>
      </c>
      <c r="F164" s="2">
        <v>493.82</v>
      </c>
      <c r="G164" s="2">
        <v>566.79999999999995</v>
      </c>
      <c r="H164" s="2">
        <v>6887.5</v>
      </c>
      <c r="I164" s="2">
        <v>22826.12</v>
      </c>
      <c r="J164" s="2">
        <v>3483.92</v>
      </c>
      <c r="K164" s="2">
        <v>1584.1</v>
      </c>
      <c r="L164" s="2">
        <v>8528.5999999999985</v>
      </c>
      <c r="M164" s="2">
        <v>13596.619999999999</v>
      </c>
      <c r="N164" s="2">
        <v>9229.5</v>
      </c>
    </row>
    <row r="165" spans="1:14" x14ac:dyDescent="0.2">
      <c r="A165" s="4" t="s">
        <v>280</v>
      </c>
      <c r="B165" s="13" t="s">
        <v>281</v>
      </c>
      <c r="C165" s="2">
        <v>13308</v>
      </c>
      <c r="D165" s="2">
        <v>200</v>
      </c>
      <c r="E165" s="2">
        <v>915</v>
      </c>
      <c r="F165" s="2">
        <v>505.11</v>
      </c>
      <c r="G165" s="2">
        <v>566.79999999999995</v>
      </c>
      <c r="H165" s="2">
        <v>6654</v>
      </c>
      <c r="I165" s="2">
        <v>22148.91</v>
      </c>
      <c r="J165" s="2">
        <v>3325.56</v>
      </c>
      <c r="K165" s="2">
        <v>1530.38</v>
      </c>
      <c r="L165" s="2">
        <v>7405.4700000000012</v>
      </c>
      <c r="M165" s="2">
        <v>12261.410000000002</v>
      </c>
      <c r="N165" s="2">
        <v>9887.5</v>
      </c>
    </row>
    <row r="166" spans="1:14" x14ac:dyDescent="0.2">
      <c r="A166" s="4" t="s">
        <v>282</v>
      </c>
      <c r="B166" s="13" t="s">
        <v>283</v>
      </c>
      <c r="C166" s="2">
        <v>13775</v>
      </c>
      <c r="D166" s="2">
        <v>400</v>
      </c>
      <c r="E166" s="2">
        <v>903</v>
      </c>
      <c r="F166" s="2">
        <v>549</v>
      </c>
      <c r="G166" s="2">
        <v>566.79999999999995</v>
      </c>
      <c r="H166" s="2">
        <v>6887.5</v>
      </c>
      <c r="I166" s="2">
        <v>23081.3</v>
      </c>
      <c r="J166" s="2">
        <v>3543.94</v>
      </c>
      <c r="K166" s="2">
        <v>1584.1</v>
      </c>
      <c r="L166" s="2">
        <v>6701.2599999999984</v>
      </c>
      <c r="M166" s="2">
        <v>11829.3</v>
      </c>
      <c r="N166" s="2">
        <v>11252</v>
      </c>
    </row>
    <row r="167" spans="1:14" x14ac:dyDescent="0.2">
      <c r="A167" s="4" t="s">
        <v>284</v>
      </c>
      <c r="B167" s="13" t="s">
        <v>285</v>
      </c>
      <c r="C167" s="2">
        <v>11929</v>
      </c>
      <c r="D167" s="2">
        <v>400</v>
      </c>
      <c r="E167" s="2">
        <v>737</v>
      </c>
      <c r="F167" s="2">
        <v>455</v>
      </c>
      <c r="G167" s="2">
        <v>590.79999999999995</v>
      </c>
      <c r="H167" s="2">
        <v>5964.5</v>
      </c>
      <c r="I167" s="2">
        <v>20076.3</v>
      </c>
      <c r="J167" s="2">
        <v>2866.07</v>
      </c>
      <c r="K167" s="2">
        <v>1371.82</v>
      </c>
      <c r="L167" s="2">
        <v>119.40999999999985</v>
      </c>
      <c r="M167" s="2">
        <v>4357.3</v>
      </c>
      <c r="N167" s="2">
        <v>15719</v>
      </c>
    </row>
    <row r="168" spans="1:14" x14ac:dyDescent="0.2">
      <c r="A168" s="4" t="s">
        <v>286</v>
      </c>
      <c r="B168" s="13" t="s">
        <v>287</v>
      </c>
      <c r="C168" s="2">
        <v>9982</v>
      </c>
      <c r="D168" s="2">
        <v>0</v>
      </c>
      <c r="E168" s="2">
        <v>687</v>
      </c>
      <c r="F168" s="2">
        <v>462</v>
      </c>
      <c r="G168" s="2">
        <v>425.1</v>
      </c>
      <c r="H168" s="2">
        <v>6210.58</v>
      </c>
      <c r="I168" s="2">
        <v>17766.68</v>
      </c>
      <c r="J168" s="2">
        <v>2273.4</v>
      </c>
      <c r="K168" s="2">
        <v>1147.74</v>
      </c>
      <c r="L168" s="2">
        <v>128.04</v>
      </c>
      <c r="M168" s="2">
        <v>3549.1800000000003</v>
      </c>
      <c r="N168" s="2">
        <v>14217.5</v>
      </c>
    </row>
    <row r="169" spans="1:14" x14ac:dyDescent="0.2">
      <c r="A169" s="4" t="s">
        <v>288</v>
      </c>
      <c r="B169" s="13" t="s">
        <v>289</v>
      </c>
      <c r="C169" s="2">
        <v>13775</v>
      </c>
      <c r="D169" s="2">
        <v>400</v>
      </c>
      <c r="E169" s="2">
        <v>903</v>
      </c>
      <c r="F169" s="2">
        <v>549</v>
      </c>
      <c r="G169" s="2">
        <v>425.1</v>
      </c>
      <c r="H169" s="2">
        <v>6887.5</v>
      </c>
      <c r="I169" s="2">
        <v>22939.599999999999</v>
      </c>
      <c r="J169" s="2">
        <v>3512.15</v>
      </c>
      <c r="K169" s="2">
        <v>1584.1</v>
      </c>
      <c r="L169" s="2">
        <v>3908.8499999999985</v>
      </c>
      <c r="M169" s="2">
        <v>9005.0999999999985</v>
      </c>
      <c r="N169" s="2">
        <v>13934.5</v>
      </c>
    </row>
    <row r="170" spans="1:14" x14ac:dyDescent="0.2">
      <c r="A170" s="4" t="s">
        <v>290</v>
      </c>
      <c r="B170" s="13" t="s">
        <v>291</v>
      </c>
      <c r="C170" s="2">
        <v>7992</v>
      </c>
      <c r="D170" s="2">
        <v>400</v>
      </c>
      <c r="E170" s="2">
        <v>547</v>
      </c>
      <c r="F170" s="2">
        <v>340</v>
      </c>
      <c r="G170" s="2">
        <v>425.1</v>
      </c>
      <c r="H170" s="2">
        <v>3996</v>
      </c>
      <c r="I170" s="2">
        <v>13700.1</v>
      </c>
      <c r="J170" s="2">
        <v>1576.98</v>
      </c>
      <c r="K170" s="2">
        <v>919.02</v>
      </c>
      <c r="L170" s="2">
        <v>0.6000000000003638</v>
      </c>
      <c r="M170" s="2">
        <v>2496.6000000000004</v>
      </c>
      <c r="N170" s="2">
        <v>11203.5</v>
      </c>
    </row>
    <row r="171" spans="1:14" x14ac:dyDescent="0.2">
      <c r="A171" s="4" t="s">
        <v>292</v>
      </c>
      <c r="B171" s="13" t="s">
        <v>293</v>
      </c>
      <c r="C171" s="2">
        <v>13775</v>
      </c>
      <c r="D171" s="2">
        <v>200</v>
      </c>
      <c r="E171" s="2">
        <v>903</v>
      </c>
      <c r="F171" s="2">
        <v>549</v>
      </c>
      <c r="G171" s="2">
        <v>425.1</v>
      </c>
      <c r="H171" s="2">
        <v>6887.5</v>
      </c>
      <c r="I171" s="2">
        <v>22739.599999999999</v>
      </c>
      <c r="J171" s="2">
        <v>3465.11</v>
      </c>
      <c r="K171" s="2">
        <v>1584.1</v>
      </c>
      <c r="L171" s="2">
        <v>5352.3899999999994</v>
      </c>
      <c r="M171" s="2">
        <v>10401.599999999999</v>
      </c>
      <c r="N171" s="2">
        <v>12338</v>
      </c>
    </row>
    <row r="172" spans="1:14" x14ac:dyDescent="0.2">
      <c r="A172" s="4" t="s">
        <v>294</v>
      </c>
      <c r="B172" s="13" t="s">
        <v>295</v>
      </c>
      <c r="C172" s="13">
        <v>13775</v>
      </c>
      <c r="D172" s="2">
        <v>200</v>
      </c>
      <c r="E172" s="2">
        <v>903</v>
      </c>
      <c r="F172" s="2">
        <v>549</v>
      </c>
      <c r="G172" s="2">
        <v>425.1</v>
      </c>
      <c r="H172" s="2">
        <v>6887.5</v>
      </c>
      <c r="I172" s="2">
        <v>22739.599999999999</v>
      </c>
      <c r="J172" s="2">
        <v>3461.96</v>
      </c>
      <c r="K172" s="2">
        <v>1584.1</v>
      </c>
      <c r="L172" s="2">
        <v>6395.0400000000009</v>
      </c>
      <c r="M172" s="2">
        <v>11441.1</v>
      </c>
      <c r="N172" s="2">
        <v>11298.5</v>
      </c>
    </row>
    <row r="173" spans="1:14" x14ac:dyDescent="0.2">
      <c r="A173" s="4" t="s">
        <v>296</v>
      </c>
      <c r="B173" s="13" t="s">
        <v>297</v>
      </c>
      <c r="C173" s="13">
        <v>14306</v>
      </c>
      <c r="D173" s="2">
        <v>200</v>
      </c>
      <c r="E173" s="2">
        <v>1016</v>
      </c>
      <c r="F173" s="2">
        <v>684</v>
      </c>
      <c r="G173" s="2">
        <v>425.1</v>
      </c>
      <c r="H173" s="2">
        <v>7153</v>
      </c>
      <c r="I173" s="2">
        <v>23784.1</v>
      </c>
      <c r="J173" s="2">
        <v>3706.68</v>
      </c>
      <c r="K173" s="2">
        <v>1645.16</v>
      </c>
      <c r="L173" s="2">
        <v>7071.7599999999984</v>
      </c>
      <c r="M173" s="2">
        <v>12423.599999999999</v>
      </c>
      <c r="N173" s="2">
        <v>11360.5</v>
      </c>
    </row>
    <row r="174" spans="1:14" x14ac:dyDescent="0.2">
      <c r="A174" s="4" t="s">
        <v>298</v>
      </c>
      <c r="B174" s="13" t="s">
        <v>299</v>
      </c>
      <c r="C174" s="13">
        <v>14306</v>
      </c>
      <c r="D174" s="2">
        <v>0</v>
      </c>
      <c r="E174" s="2">
        <v>1016</v>
      </c>
      <c r="F174" s="2">
        <v>602</v>
      </c>
      <c r="G174" s="2">
        <v>283.39999999999998</v>
      </c>
      <c r="H174" s="2">
        <v>7153</v>
      </c>
      <c r="I174" s="2">
        <v>23360.400000000001</v>
      </c>
      <c r="J174" s="2">
        <v>3608.55</v>
      </c>
      <c r="K174" s="2">
        <v>1645.16</v>
      </c>
      <c r="L174" s="2">
        <v>143.69000000000233</v>
      </c>
      <c r="M174" s="2">
        <v>5397.4000000000024</v>
      </c>
      <c r="N174" s="2">
        <v>17963</v>
      </c>
    </row>
    <row r="175" spans="1:14" x14ac:dyDescent="0.2">
      <c r="A175" s="4" t="s">
        <v>510</v>
      </c>
      <c r="B175" s="13" t="s">
        <v>511</v>
      </c>
      <c r="C175" s="13">
        <v>0</v>
      </c>
      <c r="D175" s="2">
        <v>0</v>
      </c>
      <c r="E175" s="2">
        <v>0</v>
      </c>
      <c r="F175" s="2">
        <v>0</v>
      </c>
      <c r="G175" s="2">
        <v>0</v>
      </c>
      <c r="H175" s="2">
        <v>21660.720000000001</v>
      </c>
      <c r="I175" s="2">
        <v>21660.720000000001</v>
      </c>
      <c r="J175" s="2">
        <f>430.04+430.04+2973.6</f>
        <v>3833.68</v>
      </c>
      <c r="K175" s="2">
        <v>0</v>
      </c>
      <c r="L175" s="2">
        <v>0.04</v>
      </c>
      <c r="M175" s="2">
        <v>3833.72</v>
      </c>
      <c r="N175" s="2">
        <v>17827</v>
      </c>
    </row>
    <row r="176" spans="1:14" x14ac:dyDescent="0.2">
      <c r="A176" s="4" t="s">
        <v>300</v>
      </c>
      <c r="B176" s="13" t="s">
        <v>301</v>
      </c>
      <c r="C176" s="13">
        <v>14306</v>
      </c>
      <c r="D176" s="2">
        <v>0</v>
      </c>
      <c r="E176" s="2">
        <v>1016</v>
      </c>
      <c r="F176" s="2">
        <v>661.2</v>
      </c>
      <c r="G176" s="2">
        <v>283.39999999999998</v>
      </c>
      <c r="H176" s="2">
        <v>7153</v>
      </c>
      <c r="I176" s="2">
        <v>23419.600000000002</v>
      </c>
      <c r="J176" s="2">
        <v>3622.48</v>
      </c>
      <c r="K176" s="2">
        <v>1645.16</v>
      </c>
      <c r="L176" s="2">
        <v>8103.9600000000028</v>
      </c>
      <c r="M176" s="2">
        <v>13371.600000000002</v>
      </c>
      <c r="N176" s="2">
        <v>10048</v>
      </c>
    </row>
    <row r="177" spans="1:14" x14ac:dyDescent="0.2">
      <c r="A177" s="4" t="s">
        <v>302</v>
      </c>
      <c r="B177" s="13" t="s">
        <v>303</v>
      </c>
      <c r="C177" s="13">
        <v>14306</v>
      </c>
      <c r="D177" s="2">
        <v>0</v>
      </c>
      <c r="E177" s="2">
        <v>1016</v>
      </c>
      <c r="F177" s="2">
        <v>684</v>
      </c>
      <c r="G177" s="2">
        <v>283.39999999999998</v>
      </c>
      <c r="H177" s="2">
        <v>7153</v>
      </c>
      <c r="I177" s="2">
        <v>23442.400000000001</v>
      </c>
      <c r="J177" s="2">
        <v>3627.84</v>
      </c>
      <c r="K177" s="2">
        <v>1645.16</v>
      </c>
      <c r="L177" s="2">
        <v>9092.4000000000015</v>
      </c>
      <c r="M177" s="2">
        <v>14365.400000000001</v>
      </c>
      <c r="N177" s="2">
        <v>9077</v>
      </c>
    </row>
    <row r="178" spans="1:14" x14ac:dyDescent="0.2">
      <c r="A178" s="4" t="s">
        <v>304</v>
      </c>
      <c r="B178" s="13" t="s">
        <v>305</v>
      </c>
      <c r="C178" s="13">
        <v>14306</v>
      </c>
      <c r="D178" s="2">
        <v>0</v>
      </c>
      <c r="E178" s="2">
        <v>1016</v>
      </c>
      <c r="F178" s="2">
        <v>391.3</v>
      </c>
      <c r="G178" s="2">
        <v>283.39999999999998</v>
      </c>
      <c r="H178" s="2">
        <v>7153</v>
      </c>
      <c r="I178" s="2">
        <v>23149.7</v>
      </c>
      <c r="J178" s="2">
        <v>3007.97</v>
      </c>
      <c r="K178" s="2">
        <v>1645.16</v>
      </c>
      <c r="L178" s="2">
        <v>5044.57</v>
      </c>
      <c r="M178" s="2">
        <v>9697.7000000000007</v>
      </c>
      <c r="N178" s="2">
        <v>13452</v>
      </c>
    </row>
    <row r="179" spans="1:14" x14ac:dyDescent="0.2">
      <c r="A179" s="4" t="s">
        <v>306</v>
      </c>
      <c r="B179" s="13" t="s">
        <v>307</v>
      </c>
      <c r="C179" s="13">
        <v>14306</v>
      </c>
      <c r="D179" s="2">
        <v>0</v>
      </c>
      <c r="E179" s="2">
        <v>1016</v>
      </c>
      <c r="F179" s="2">
        <v>684</v>
      </c>
      <c r="G179" s="2">
        <v>283.39999999999998</v>
      </c>
      <c r="H179" s="2">
        <v>7153</v>
      </c>
      <c r="I179" s="2">
        <v>23442.400000000001</v>
      </c>
      <c r="J179" s="2">
        <v>3619.36</v>
      </c>
      <c r="K179" s="2">
        <v>1645.16</v>
      </c>
      <c r="L179" s="2">
        <v>2874.880000000001</v>
      </c>
      <c r="M179" s="2">
        <v>8139.4000000000015</v>
      </c>
      <c r="N179" s="2">
        <v>15303</v>
      </c>
    </row>
    <row r="180" spans="1:14" x14ac:dyDescent="0.2">
      <c r="A180" s="4" t="s">
        <v>308</v>
      </c>
      <c r="B180" s="13" t="s">
        <v>309</v>
      </c>
      <c r="C180" s="13">
        <v>13775</v>
      </c>
      <c r="D180" s="2">
        <v>200</v>
      </c>
      <c r="E180" s="2">
        <v>903</v>
      </c>
      <c r="F180" s="2">
        <v>549</v>
      </c>
      <c r="G180" s="2">
        <v>283.39999999999998</v>
      </c>
      <c r="H180" s="2">
        <v>6887.5</v>
      </c>
      <c r="I180" s="2">
        <v>22597.9</v>
      </c>
      <c r="J180" s="2">
        <v>3433.31</v>
      </c>
      <c r="K180" s="2">
        <v>1584.1</v>
      </c>
      <c r="L180" s="2">
        <v>5763.9900000000016</v>
      </c>
      <c r="M180" s="2">
        <v>10781.400000000001</v>
      </c>
      <c r="N180" s="2">
        <v>11816.5</v>
      </c>
    </row>
    <row r="181" spans="1:14" x14ac:dyDescent="0.2">
      <c r="A181" s="4" t="s">
        <v>310</v>
      </c>
      <c r="B181" s="13" t="s">
        <v>311</v>
      </c>
      <c r="C181" s="13">
        <v>13775</v>
      </c>
      <c r="D181" s="2">
        <v>0</v>
      </c>
      <c r="E181" s="2">
        <v>903</v>
      </c>
      <c r="F181" s="2">
        <v>549</v>
      </c>
      <c r="G181" s="2">
        <v>283.39999999999998</v>
      </c>
      <c r="H181" s="2">
        <v>6887.5</v>
      </c>
      <c r="I181" s="2">
        <v>22397.9</v>
      </c>
      <c r="J181" s="2">
        <v>3390.59</v>
      </c>
      <c r="K181" s="2">
        <v>1584.1</v>
      </c>
      <c r="L181" s="2">
        <v>138.20999999999913</v>
      </c>
      <c r="M181" s="2">
        <v>5112.8999999999996</v>
      </c>
      <c r="N181" s="2">
        <v>17285</v>
      </c>
    </row>
    <row r="182" spans="1:14" x14ac:dyDescent="0.2">
      <c r="A182" s="4" t="s">
        <v>312</v>
      </c>
      <c r="B182" s="13" t="s">
        <v>313</v>
      </c>
      <c r="C182" s="13">
        <v>14306</v>
      </c>
      <c r="D182" s="2">
        <v>400</v>
      </c>
      <c r="E182" s="2">
        <v>1016</v>
      </c>
      <c r="F182" s="2">
        <v>684</v>
      </c>
      <c r="G182" s="2">
        <v>0</v>
      </c>
      <c r="H182" s="2">
        <v>7153</v>
      </c>
      <c r="I182" s="2">
        <v>23559</v>
      </c>
      <c r="J182" s="2">
        <v>3654.01</v>
      </c>
      <c r="K182" s="2">
        <v>1645.16</v>
      </c>
      <c r="L182" s="2">
        <v>7516.8300000000017</v>
      </c>
      <c r="M182" s="2">
        <v>12816.000000000002</v>
      </c>
      <c r="N182" s="2">
        <v>10743</v>
      </c>
    </row>
    <row r="183" spans="1:14" x14ac:dyDescent="0.2">
      <c r="A183" s="4" t="s">
        <v>314</v>
      </c>
      <c r="B183" s="13" t="s">
        <v>315</v>
      </c>
      <c r="C183" s="2">
        <v>14306</v>
      </c>
      <c r="D183" s="2">
        <v>0</v>
      </c>
      <c r="E183" s="2">
        <v>1016</v>
      </c>
      <c r="F183" s="2">
        <v>684</v>
      </c>
      <c r="G183" s="2">
        <f>141.7+141.7</f>
        <v>283.39999999999998</v>
      </c>
      <c r="H183" s="2">
        <v>7153</v>
      </c>
      <c r="I183" s="2">
        <v>23442.400000000001</v>
      </c>
      <c r="J183" s="2">
        <v>3597.58</v>
      </c>
      <c r="K183" s="2">
        <v>1645.16</v>
      </c>
      <c r="L183" s="2">
        <v>143.66000000000349</v>
      </c>
      <c r="M183" s="2">
        <v>5386.4000000000033</v>
      </c>
      <c r="N183" s="2">
        <v>18056</v>
      </c>
    </row>
    <row r="184" spans="1:14" x14ac:dyDescent="0.2">
      <c r="A184" s="4" t="s">
        <v>316</v>
      </c>
      <c r="B184" s="13" t="s">
        <v>317</v>
      </c>
      <c r="C184" s="13">
        <v>14306</v>
      </c>
      <c r="D184" s="2">
        <v>0</v>
      </c>
      <c r="E184" s="2">
        <v>1016</v>
      </c>
      <c r="F184" s="2">
        <v>684</v>
      </c>
      <c r="G184" s="2">
        <v>147.1</v>
      </c>
      <c r="H184" s="2">
        <v>7153</v>
      </c>
      <c r="I184" s="2">
        <v>23306.1</v>
      </c>
      <c r="J184" s="2">
        <v>3596.02</v>
      </c>
      <c r="K184" s="2">
        <v>1645.16</v>
      </c>
      <c r="L184" s="2">
        <v>1156.9199999999983</v>
      </c>
      <c r="M184" s="2">
        <v>6398.0999999999985</v>
      </c>
      <c r="N184" s="2">
        <v>16908</v>
      </c>
    </row>
    <row r="185" spans="1:14" x14ac:dyDescent="0.2">
      <c r="A185" s="4" t="s">
        <v>318</v>
      </c>
      <c r="B185" s="13" t="s">
        <v>319</v>
      </c>
      <c r="C185" s="13">
        <v>14306</v>
      </c>
      <c r="D185" s="2">
        <v>0</v>
      </c>
      <c r="E185" s="2">
        <v>1016</v>
      </c>
      <c r="F185" s="2">
        <v>684</v>
      </c>
      <c r="G185" s="2">
        <v>0</v>
      </c>
      <c r="H185" s="2">
        <v>7153</v>
      </c>
      <c r="I185" s="2">
        <v>23159</v>
      </c>
      <c r="J185" s="2">
        <v>3564.25</v>
      </c>
      <c r="K185" s="2">
        <v>1645.16</v>
      </c>
      <c r="L185" s="2">
        <v>1989.5900000000001</v>
      </c>
      <c r="M185" s="2">
        <v>7199</v>
      </c>
      <c r="N185" s="2">
        <v>15960</v>
      </c>
    </row>
    <row r="186" spans="1:14" x14ac:dyDescent="0.2">
      <c r="A186" s="4" t="s">
        <v>320</v>
      </c>
      <c r="B186" s="13" t="s">
        <v>321</v>
      </c>
      <c r="C186" s="13">
        <v>14306</v>
      </c>
      <c r="D186" s="2">
        <v>400</v>
      </c>
      <c r="E186" s="2">
        <v>1016</v>
      </c>
      <c r="F186" s="2">
        <v>684</v>
      </c>
      <c r="G186" s="2">
        <v>0</v>
      </c>
      <c r="H186" s="2">
        <v>7153</v>
      </c>
      <c r="I186" s="2">
        <v>23559</v>
      </c>
      <c r="J186" s="2">
        <v>3654.01</v>
      </c>
      <c r="K186" s="2">
        <v>1645.16</v>
      </c>
      <c r="L186" s="2">
        <v>143.33000000000175</v>
      </c>
      <c r="M186" s="2">
        <v>5442.5000000000018</v>
      </c>
      <c r="N186" s="2">
        <v>18116.5</v>
      </c>
    </row>
    <row r="187" spans="1:14" x14ac:dyDescent="0.2">
      <c r="A187" s="4" t="s">
        <v>322</v>
      </c>
      <c r="B187" s="13" t="s">
        <v>323</v>
      </c>
      <c r="C187" s="13">
        <v>14306</v>
      </c>
      <c r="D187" s="2">
        <v>0</v>
      </c>
      <c r="E187" s="2">
        <v>1016</v>
      </c>
      <c r="F187" s="2">
        <v>684</v>
      </c>
      <c r="G187" s="2">
        <v>0</v>
      </c>
      <c r="H187" s="2">
        <v>7153</v>
      </c>
      <c r="I187" s="2">
        <v>23159</v>
      </c>
      <c r="J187" s="2">
        <v>3564.25</v>
      </c>
      <c r="K187" s="2">
        <v>1645.16</v>
      </c>
      <c r="L187" s="2">
        <v>6795.59</v>
      </c>
      <c r="M187" s="2">
        <v>12005</v>
      </c>
      <c r="N187" s="2">
        <v>11154</v>
      </c>
    </row>
    <row r="188" spans="1:14" x14ac:dyDescent="0.2">
      <c r="A188" s="4" t="s">
        <v>324</v>
      </c>
      <c r="B188" s="13" t="s">
        <v>325</v>
      </c>
      <c r="C188" s="13">
        <v>14306</v>
      </c>
      <c r="D188" s="2">
        <v>0</v>
      </c>
      <c r="E188" s="2">
        <v>1016</v>
      </c>
      <c r="F188" s="2">
        <v>684</v>
      </c>
      <c r="G188" s="2">
        <v>0</v>
      </c>
      <c r="H188" s="2">
        <v>7153</v>
      </c>
      <c r="I188" s="2">
        <v>23159</v>
      </c>
      <c r="J188" s="2">
        <v>3564.25</v>
      </c>
      <c r="K188" s="2">
        <v>1645.16</v>
      </c>
      <c r="L188" s="2">
        <v>6275.59</v>
      </c>
      <c r="M188" s="2">
        <v>11485</v>
      </c>
      <c r="N188" s="2">
        <v>11674</v>
      </c>
    </row>
    <row r="189" spans="1:14" x14ac:dyDescent="0.2">
      <c r="A189" s="4" t="s">
        <v>326</v>
      </c>
      <c r="B189" s="13" t="s">
        <v>327</v>
      </c>
      <c r="C189" s="13">
        <v>14306</v>
      </c>
      <c r="D189" s="2">
        <v>400</v>
      </c>
      <c r="E189" s="2">
        <v>1016</v>
      </c>
      <c r="F189" s="2">
        <v>684</v>
      </c>
      <c r="G189" s="2">
        <v>0</v>
      </c>
      <c r="H189" s="2">
        <v>7153</v>
      </c>
      <c r="I189" s="2">
        <v>23559</v>
      </c>
      <c r="J189" s="2">
        <v>3654.01</v>
      </c>
      <c r="K189" s="2">
        <v>1645.16</v>
      </c>
      <c r="L189" s="2">
        <v>9091.3300000000017</v>
      </c>
      <c r="M189" s="2">
        <v>14390.500000000002</v>
      </c>
      <c r="N189" s="2">
        <v>9168.5</v>
      </c>
    </row>
    <row r="190" spans="1:14" x14ac:dyDescent="0.2">
      <c r="A190" s="4" t="s">
        <v>328</v>
      </c>
      <c r="B190" s="13" t="s">
        <v>329</v>
      </c>
      <c r="C190" s="13">
        <v>14306</v>
      </c>
      <c r="D190" s="2">
        <v>200</v>
      </c>
      <c r="E190" s="2">
        <v>1016</v>
      </c>
      <c r="F190" s="2">
        <v>684</v>
      </c>
      <c r="G190" s="2">
        <v>0</v>
      </c>
      <c r="H190" s="2">
        <v>7153</v>
      </c>
      <c r="I190" s="2">
        <v>23359</v>
      </c>
      <c r="J190" s="2">
        <v>3608.03</v>
      </c>
      <c r="K190" s="2">
        <v>1645.16</v>
      </c>
      <c r="L190" s="2">
        <v>2856.3099999999977</v>
      </c>
      <c r="M190" s="2">
        <v>8109.4999999999982</v>
      </c>
      <c r="N190" s="2">
        <v>15249.5</v>
      </c>
    </row>
    <row r="191" spans="1:14" x14ac:dyDescent="0.2">
      <c r="A191" s="4" t="s">
        <v>330</v>
      </c>
      <c r="B191" s="13" t="s">
        <v>331</v>
      </c>
      <c r="C191" s="13">
        <v>14306</v>
      </c>
      <c r="D191" s="2">
        <v>0</v>
      </c>
      <c r="E191" s="2">
        <v>1016</v>
      </c>
      <c r="F191" s="2">
        <v>684</v>
      </c>
      <c r="G191" s="2">
        <v>0</v>
      </c>
      <c r="H191" s="2">
        <v>7153</v>
      </c>
      <c r="I191" s="2">
        <v>23159</v>
      </c>
      <c r="J191" s="2">
        <v>3564.25</v>
      </c>
      <c r="K191" s="2">
        <v>1645.16</v>
      </c>
      <c r="L191" s="2">
        <v>5429.09</v>
      </c>
      <c r="M191" s="2">
        <v>10638.5</v>
      </c>
      <c r="N191" s="2">
        <v>12520.5</v>
      </c>
    </row>
    <row r="192" spans="1:14" x14ac:dyDescent="0.2">
      <c r="A192" s="4" t="s">
        <v>332</v>
      </c>
      <c r="B192" s="13" t="s">
        <v>333</v>
      </c>
      <c r="C192" s="13">
        <v>13308</v>
      </c>
      <c r="D192" s="2">
        <v>0</v>
      </c>
      <c r="E192" s="2">
        <v>915</v>
      </c>
      <c r="F192" s="2">
        <v>492.8</v>
      </c>
      <c r="G192" s="2">
        <v>0</v>
      </c>
      <c r="H192" s="2">
        <v>6654</v>
      </c>
      <c r="I192" s="2">
        <v>21369.8</v>
      </c>
      <c r="J192" s="2">
        <v>2408.09</v>
      </c>
      <c r="K192" s="2">
        <v>1530.38</v>
      </c>
      <c r="L192" s="2">
        <v>6363.3299999999981</v>
      </c>
      <c r="M192" s="2">
        <v>10301.799999999999</v>
      </c>
      <c r="N192" s="2">
        <v>11068</v>
      </c>
    </row>
    <row r="193" spans="1:16" x14ac:dyDescent="0.2">
      <c r="A193" s="4" t="s">
        <v>334</v>
      </c>
      <c r="B193" s="13" t="s">
        <v>335</v>
      </c>
      <c r="C193" s="13">
        <v>15983</v>
      </c>
      <c r="D193" s="2">
        <v>0</v>
      </c>
      <c r="E193" s="2">
        <v>1093</v>
      </c>
      <c r="F193" s="2">
        <v>456</v>
      </c>
      <c r="G193" s="2">
        <v>0</v>
      </c>
      <c r="H193" s="2">
        <v>0</v>
      </c>
      <c r="I193" s="2">
        <v>17532</v>
      </c>
      <c r="J193" s="2">
        <v>2208.79</v>
      </c>
      <c r="K193" s="2">
        <v>1838.02</v>
      </c>
      <c r="L193" s="2">
        <v>1415.1900000000005</v>
      </c>
      <c r="M193" s="2">
        <v>5462</v>
      </c>
      <c r="N193" s="2">
        <v>12070</v>
      </c>
    </row>
    <row r="194" spans="1:16" x14ac:dyDescent="0.2">
      <c r="A194" s="4" t="s">
        <v>336</v>
      </c>
      <c r="B194" s="13" t="s">
        <v>337</v>
      </c>
      <c r="C194" s="13">
        <v>13775</v>
      </c>
      <c r="D194" s="2">
        <v>0</v>
      </c>
      <c r="E194" s="2">
        <v>903</v>
      </c>
      <c r="F194" s="2">
        <v>549</v>
      </c>
      <c r="G194" s="2">
        <v>0</v>
      </c>
      <c r="H194" s="2">
        <v>6887.5</v>
      </c>
      <c r="I194" s="2">
        <v>22114.5</v>
      </c>
      <c r="J194" s="2">
        <v>3326.99</v>
      </c>
      <c r="K194" s="2">
        <v>1584.1</v>
      </c>
      <c r="L194" s="2">
        <v>6994.91</v>
      </c>
      <c r="M194" s="2">
        <v>11906</v>
      </c>
      <c r="N194" s="2">
        <v>10208.5</v>
      </c>
    </row>
    <row r="195" spans="1:16" x14ac:dyDescent="0.2">
      <c r="A195" s="4" t="s">
        <v>512</v>
      </c>
      <c r="B195" s="13" t="s">
        <v>513</v>
      </c>
      <c r="C195" s="13">
        <v>6676.04</v>
      </c>
      <c r="D195" s="2">
        <v>0</v>
      </c>
      <c r="E195" s="2">
        <v>508</v>
      </c>
      <c r="F195" s="2">
        <v>273.60000000000002</v>
      </c>
      <c r="G195" s="2">
        <v>0</v>
      </c>
      <c r="H195" s="2">
        <v>18878.419999999998</v>
      </c>
      <c r="I195" s="2">
        <v>26336.059999999998</v>
      </c>
      <c r="J195" s="2">
        <f>681.53+3123.27</f>
        <v>3804.8</v>
      </c>
      <c r="K195" s="2">
        <v>822.58</v>
      </c>
      <c r="L195" s="2">
        <v>1841.18</v>
      </c>
      <c r="M195" s="2">
        <v>6468.56</v>
      </c>
      <c r="N195" s="2">
        <v>19867.5</v>
      </c>
    </row>
    <row r="196" spans="1:16" x14ac:dyDescent="0.2">
      <c r="A196" s="4" t="s">
        <v>338</v>
      </c>
      <c r="B196" s="13" t="s">
        <v>339</v>
      </c>
      <c r="C196" s="13">
        <v>13775</v>
      </c>
      <c r="D196" s="2">
        <v>200</v>
      </c>
      <c r="E196" s="2">
        <v>903</v>
      </c>
      <c r="F196" s="2">
        <v>560.98</v>
      </c>
      <c r="G196" s="2">
        <v>0</v>
      </c>
      <c r="H196" s="2">
        <v>6887.5</v>
      </c>
      <c r="I196" s="2">
        <v>22326.48</v>
      </c>
      <c r="J196" s="2">
        <v>3372.53</v>
      </c>
      <c r="K196" s="2">
        <v>1584.1</v>
      </c>
      <c r="L196" s="2">
        <v>2501.8499999999985</v>
      </c>
      <c r="M196" s="2">
        <v>7458.4799999999987</v>
      </c>
      <c r="N196" s="2">
        <v>14868</v>
      </c>
    </row>
    <row r="197" spans="1:16" x14ac:dyDescent="0.2">
      <c r="A197" s="4" t="s">
        <v>340</v>
      </c>
      <c r="B197" s="13" t="s">
        <v>341</v>
      </c>
      <c r="C197" s="13">
        <v>13775</v>
      </c>
      <c r="D197" s="2">
        <v>200</v>
      </c>
      <c r="E197" s="2">
        <v>903</v>
      </c>
      <c r="F197" s="2">
        <v>549</v>
      </c>
      <c r="G197" s="2">
        <v>0</v>
      </c>
      <c r="H197" s="2">
        <v>6887.5</v>
      </c>
      <c r="I197" s="2">
        <v>22314.5</v>
      </c>
      <c r="J197" s="2">
        <v>3369.71</v>
      </c>
      <c r="K197" s="2">
        <v>1584.1</v>
      </c>
      <c r="L197" s="2">
        <v>3752.1900000000023</v>
      </c>
      <c r="M197" s="2">
        <v>8706.0000000000018</v>
      </c>
      <c r="N197" s="2">
        <v>13608.5</v>
      </c>
    </row>
    <row r="198" spans="1:16" x14ac:dyDescent="0.2">
      <c r="A198" s="4" t="s">
        <v>342</v>
      </c>
      <c r="B198" s="13" t="s">
        <v>343</v>
      </c>
      <c r="C198" s="13">
        <v>13775</v>
      </c>
      <c r="D198" s="2">
        <v>0</v>
      </c>
      <c r="E198" s="2">
        <v>903</v>
      </c>
      <c r="F198" s="2">
        <v>366</v>
      </c>
      <c r="G198" s="2">
        <v>0</v>
      </c>
      <c r="H198" s="2">
        <v>6887.5</v>
      </c>
      <c r="I198" s="2">
        <v>21931.5</v>
      </c>
      <c r="J198" s="2">
        <v>2728.48</v>
      </c>
      <c r="K198" s="2">
        <v>1584.1</v>
      </c>
      <c r="L198" s="2">
        <v>1875.9199999999983</v>
      </c>
      <c r="M198" s="2">
        <v>6188.4999999999982</v>
      </c>
      <c r="N198" s="2">
        <v>15743</v>
      </c>
    </row>
    <row r="199" spans="1:16" x14ac:dyDescent="0.2">
      <c r="A199" s="4" t="s">
        <v>344</v>
      </c>
      <c r="B199" s="13" t="s">
        <v>345</v>
      </c>
      <c r="C199" s="13">
        <v>13775</v>
      </c>
      <c r="D199" s="2">
        <v>0</v>
      </c>
      <c r="E199" s="2">
        <v>903</v>
      </c>
      <c r="F199" s="2">
        <v>549</v>
      </c>
      <c r="G199" s="2">
        <v>0</v>
      </c>
      <c r="H199" s="2">
        <v>6226.3</v>
      </c>
      <c r="I199" s="2">
        <v>21453.3</v>
      </c>
      <c r="J199" s="2">
        <v>3169.01</v>
      </c>
      <c r="K199" s="2">
        <v>1584.1</v>
      </c>
      <c r="L199" s="2">
        <v>148.18999999999869</v>
      </c>
      <c r="M199" s="2">
        <v>4901.2999999999993</v>
      </c>
      <c r="N199" s="2">
        <v>16552</v>
      </c>
    </row>
    <row r="200" spans="1:16" x14ac:dyDescent="0.2">
      <c r="A200" s="4" t="s">
        <v>346</v>
      </c>
      <c r="B200" s="13" t="s">
        <v>347</v>
      </c>
      <c r="C200" s="13">
        <v>13775</v>
      </c>
      <c r="D200" s="2">
        <v>200</v>
      </c>
      <c r="E200" s="2">
        <v>903</v>
      </c>
      <c r="F200" s="2">
        <v>549</v>
      </c>
      <c r="G200" s="2">
        <v>0</v>
      </c>
      <c r="H200" s="2">
        <v>6226.3</v>
      </c>
      <c r="I200" s="2">
        <v>21653.3</v>
      </c>
      <c r="J200" s="2">
        <v>3202.95</v>
      </c>
      <c r="K200" s="2">
        <v>1584.1</v>
      </c>
      <c r="L200" s="2">
        <v>2303.75</v>
      </c>
      <c r="M200" s="2">
        <v>7090.7999999999993</v>
      </c>
      <c r="N200" s="2">
        <v>14562.5</v>
      </c>
    </row>
    <row r="201" spans="1:16" x14ac:dyDescent="0.2">
      <c r="A201" s="4" t="s">
        <v>348</v>
      </c>
      <c r="B201" s="13" t="s">
        <v>349</v>
      </c>
      <c r="C201" s="13">
        <v>11929</v>
      </c>
      <c r="D201" s="2">
        <v>200</v>
      </c>
      <c r="E201" s="2">
        <v>737</v>
      </c>
      <c r="F201" s="2">
        <v>425</v>
      </c>
      <c r="G201" s="2">
        <v>0</v>
      </c>
      <c r="H201" s="2">
        <v>5282.33</v>
      </c>
      <c r="I201" s="2">
        <v>18573.330000000002</v>
      </c>
      <c r="J201" s="2">
        <v>2516.96</v>
      </c>
      <c r="K201" s="2">
        <v>1371.82</v>
      </c>
      <c r="L201" s="2">
        <v>2.0499999999999998</v>
      </c>
      <c r="M201" s="2">
        <v>3890.83</v>
      </c>
      <c r="N201" s="2">
        <v>14682.5</v>
      </c>
    </row>
    <row r="202" spans="1:16" x14ac:dyDescent="0.2">
      <c r="A202" s="4" t="s">
        <v>350</v>
      </c>
      <c r="B202" s="13" t="s">
        <v>351</v>
      </c>
      <c r="C202" s="2">
        <v>11929</v>
      </c>
      <c r="D202" s="2">
        <v>200</v>
      </c>
      <c r="E202" s="2">
        <v>737</v>
      </c>
      <c r="F202" s="2">
        <v>425</v>
      </c>
      <c r="G202" s="2">
        <v>0</v>
      </c>
      <c r="H202" s="2">
        <v>735.62</v>
      </c>
      <c r="I202" s="2">
        <v>14026.62</v>
      </c>
      <c r="J202" s="2">
        <v>1571.74</v>
      </c>
      <c r="K202" s="2">
        <v>1371.82</v>
      </c>
      <c r="L202" s="2">
        <v>10.06000000000131</v>
      </c>
      <c r="M202" s="2">
        <v>2953.6200000000013</v>
      </c>
      <c r="N202" s="2">
        <v>11073</v>
      </c>
    </row>
    <row r="203" spans="1:16" s="12" customFormat="1" x14ac:dyDescent="0.2">
      <c r="A203" s="11"/>
      <c r="B203" s="16"/>
      <c r="C203" s="12" t="s">
        <v>39</v>
      </c>
      <c r="D203" s="12" t="s">
        <v>39</v>
      </c>
      <c r="E203" s="12" t="s">
        <v>39</v>
      </c>
      <c r="F203" s="12" t="s">
        <v>39</v>
      </c>
      <c r="G203" s="12" t="s">
        <v>39</v>
      </c>
      <c r="H203" s="12" t="s">
        <v>39</v>
      </c>
      <c r="I203" s="12" t="s">
        <v>39</v>
      </c>
      <c r="J203" s="12" t="s">
        <v>39</v>
      </c>
      <c r="K203" s="12" t="s">
        <v>39</v>
      </c>
      <c r="L203" s="12" t="s">
        <v>39</v>
      </c>
      <c r="M203" s="12" t="s">
        <v>39</v>
      </c>
      <c r="N203" s="12" t="s">
        <v>39</v>
      </c>
      <c r="O203" s="2"/>
      <c r="P203" s="2"/>
    </row>
    <row r="204" spans="1:16" x14ac:dyDescent="0.2">
      <c r="B204" s="13"/>
    </row>
    <row r="205" spans="1:16" x14ac:dyDescent="0.2">
      <c r="A205" s="10" t="s">
        <v>358</v>
      </c>
      <c r="B205" s="13"/>
    </row>
    <row r="206" spans="1:16" x14ac:dyDescent="0.2">
      <c r="A206" s="4" t="s">
        <v>359</v>
      </c>
      <c r="B206" s="13" t="s">
        <v>360</v>
      </c>
      <c r="C206" s="13">
        <v>14306</v>
      </c>
      <c r="D206" s="2">
        <v>0</v>
      </c>
      <c r="E206" s="2">
        <v>1016</v>
      </c>
      <c r="F206" s="2">
        <v>684</v>
      </c>
      <c r="G206" s="2">
        <v>708.5</v>
      </c>
      <c r="H206" s="2">
        <v>7153</v>
      </c>
      <c r="I206" s="2">
        <v>23867.5</v>
      </c>
      <c r="J206" s="2">
        <v>3723.24</v>
      </c>
      <c r="K206" s="2">
        <v>1645.16</v>
      </c>
      <c r="L206" s="2">
        <v>7089.0999999999985</v>
      </c>
      <c r="M206" s="2">
        <v>12457.499999999998</v>
      </c>
      <c r="N206" s="2">
        <v>11410</v>
      </c>
    </row>
    <row r="207" spans="1:16" x14ac:dyDescent="0.2">
      <c r="A207" s="4" t="s">
        <v>361</v>
      </c>
      <c r="B207" s="13" t="s">
        <v>362</v>
      </c>
      <c r="C207" s="13">
        <v>11929</v>
      </c>
      <c r="D207" s="2">
        <v>0</v>
      </c>
      <c r="E207" s="2">
        <v>737</v>
      </c>
      <c r="F207" s="2">
        <v>455</v>
      </c>
      <c r="G207" s="2">
        <v>566.79999999999995</v>
      </c>
      <c r="H207" s="2">
        <v>5964.5</v>
      </c>
      <c r="I207" s="2">
        <v>19652.3</v>
      </c>
      <c r="J207" s="2">
        <v>2775.5</v>
      </c>
      <c r="K207" s="2">
        <v>1371.82</v>
      </c>
      <c r="L207" s="2">
        <v>6313.98</v>
      </c>
      <c r="M207" s="2">
        <v>10461.299999999999</v>
      </c>
      <c r="N207" s="2">
        <v>9191</v>
      </c>
    </row>
    <row r="208" spans="1:16" x14ac:dyDescent="0.2">
      <c r="A208" s="4" t="s">
        <v>363</v>
      </c>
      <c r="B208" s="13" t="s">
        <v>364</v>
      </c>
      <c r="C208" s="13">
        <v>14306</v>
      </c>
      <c r="D208" s="2">
        <v>0</v>
      </c>
      <c r="E208" s="2">
        <v>1016</v>
      </c>
      <c r="F208" s="2">
        <v>684</v>
      </c>
      <c r="G208" s="2">
        <v>566.79999999999995</v>
      </c>
      <c r="H208" s="2">
        <v>7153</v>
      </c>
      <c r="I208" s="2">
        <v>23725.8</v>
      </c>
      <c r="J208" s="2">
        <v>3691.44</v>
      </c>
      <c r="K208" s="2">
        <v>1645.16</v>
      </c>
      <c r="L208" s="2">
        <v>4143.1999999999971</v>
      </c>
      <c r="M208" s="2">
        <v>9479.7999999999975</v>
      </c>
      <c r="N208" s="2">
        <v>14246</v>
      </c>
    </row>
    <row r="209" spans="1:14" x14ac:dyDescent="0.2">
      <c r="A209" s="4" t="s">
        <v>365</v>
      </c>
      <c r="B209" s="13" t="s">
        <v>366</v>
      </c>
      <c r="C209" s="13">
        <v>11929</v>
      </c>
      <c r="D209" s="2">
        <v>0</v>
      </c>
      <c r="E209" s="2">
        <v>737</v>
      </c>
      <c r="F209" s="2">
        <v>455</v>
      </c>
      <c r="G209" s="2">
        <v>425.1</v>
      </c>
      <c r="H209" s="2">
        <v>5964.5</v>
      </c>
      <c r="I209" s="2">
        <v>19510.599999999999</v>
      </c>
      <c r="J209" s="2">
        <v>2745.24</v>
      </c>
      <c r="K209" s="2">
        <v>1371.82</v>
      </c>
      <c r="L209" s="2">
        <v>3119.5399999999991</v>
      </c>
      <c r="M209" s="2">
        <v>7236.5999999999985</v>
      </c>
      <c r="N209" s="2">
        <v>12274</v>
      </c>
    </row>
    <row r="210" spans="1:14" x14ac:dyDescent="0.2">
      <c r="A210" s="4" t="s">
        <v>367</v>
      </c>
      <c r="B210" s="13" t="s">
        <v>368</v>
      </c>
      <c r="C210" s="13">
        <v>14306</v>
      </c>
      <c r="D210" s="2">
        <v>0</v>
      </c>
      <c r="E210" s="2">
        <v>1016</v>
      </c>
      <c r="F210" s="2">
        <v>684</v>
      </c>
      <c r="G210" s="2">
        <v>425.1</v>
      </c>
      <c r="H210" s="2">
        <v>7153</v>
      </c>
      <c r="I210" s="2">
        <v>23584.1</v>
      </c>
      <c r="J210" s="2">
        <v>3659.64</v>
      </c>
      <c r="K210" s="2">
        <v>1645.16</v>
      </c>
      <c r="L210" s="2">
        <v>5776.7999999999993</v>
      </c>
      <c r="M210" s="2">
        <v>11081.599999999999</v>
      </c>
      <c r="N210" s="2">
        <v>12502.5</v>
      </c>
    </row>
    <row r="211" spans="1:14" x14ac:dyDescent="0.2">
      <c r="A211" s="4" t="s">
        <v>369</v>
      </c>
      <c r="B211" s="13" t="s">
        <v>370</v>
      </c>
      <c r="C211" s="13">
        <v>11929</v>
      </c>
      <c r="D211" s="2">
        <v>200</v>
      </c>
      <c r="E211" s="2">
        <v>737</v>
      </c>
      <c r="F211" s="2">
        <v>455</v>
      </c>
      <c r="G211" s="2">
        <v>283.39999999999998</v>
      </c>
      <c r="H211" s="2">
        <v>5964.5</v>
      </c>
      <c r="I211" s="2">
        <v>19568.900000000001</v>
      </c>
      <c r="J211" s="2">
        <v>2757.69</v>
      </c>
      <c r="K211" s="2">
        <v>1371.82</v>
      </c>
      <c r="L211" s="2">
        <v>9193.3900000000012</v>
      </c>
      <c r="M211" s="2">
        <v>13322.900000000001</v>
      </c>
      <c r="N211" s="2">
        <v>6246</v>
      </c>
    </row>
    <row r="212" spans="1:14" x14ac:dyDescent="0.2">
      <c r="A212" s="4" t="s">
        <v>371</v>
      </c>
      <c r="B212" s="13" t="s">
        <v>372</v>
      </c>
      <c r="C212" s="13">
        <v>11929</v>
      </c>
      <c r="D212" s="2">
        <v>200</v>
      </c>
      <c r="E212" s="2">
        <v>737</v>
      </c>
      <c r="F212" s="2">
        <v>302.5</v>
      </c>
      <c r="G212" s="2">
        <v>283.39999999999998</v>
      </c>
      <c r="H212" s="2">
        <v>5964.5</v>
      </c>
      <c r="I212" s="2">
        <v>19416.400000000001</v>
      </c>
      <c r="J212" s="2">
        <v>2037.21</v>
      </c>
      <c r="K212" s="2">
        <v>1371.82</v>
      </c>
      <c r="L212" s="2">
        <v>3654.8700000000026</v>
      </c>
      <c r="M212" s="2">
        <v>7063.9000000000024</v>
      </c>
      <c r="N212" s="2">
        <v>12352.5</v>
      </c>
    </row>
    <row r="213" spans="1:14" x14ac:dyDescent="0.2">
      <c r="A213" s="4" t="s">
        <v>373</v>
      </c>
      <c r="B213" s="13" t="s">
        <v>374</v>
      </c>
      <c r="C213" s="13">
        <v>14306</v>
      </c>
      <c r="D213" s="2">
        <v>0</v>
      </c>
      <c r="E213" s="2">
        <v>1016</v>
      </c>
      <c r="F213" s="2">
        <v>684</v>
      </c>
      <c r="G213" s="2">
        <v>283.39999999999998</v>
      </c>
      <c r="H213" s="2">
        <v>7153</v>
      </c>
      <c r="I213" s="2">
        <v>23442.400000000001</v>
      </c>
      <c r="J213" s="2">
        <v>3627.84</v>
      </c>
      <c r="K213" s="2">
        <v>1645.16</v>
      </c>
      <c r="L213" s="2">
        <v>5743.4000000000015</v>
      </c>
      <c r="M213" s="2">
        <v>11016.400000000001</v>
      </c>
      <c r="N213" s="2">
        <v>12426</v>
      </c>
    </row>
    <row r="214" spans="1:14" x14ac:dyDescent="0.2">
      <c r="A214" s="4" t="s">
        <v>375</v>
      </c>
      <c r="B214" s="13" t="s">
        <v>376</v>
      </c>
      <c r="C214" s="13">
        <v>14306</v>
      </c>
      <c r="D214" s="2">
        <v>0</v>
      </c>
      <c r="E214" s="2">
        <v>1016</v>
      </c>
      <c r="F214" s="2">
        <v>684</v>
      </c>
      <c r="G214" s="2">
        <v>283.39999999999998</v>
      </c>
      <c r="H214" s="2">
        <v>7153</v>
      </c>
      <c r="I214" s="2">
        <v>23442.400000000001</v>
      </c>
      <c r="J214" s="2">
        <v>3627.84</v>
      </c>
      <c r="K214" s="2">
        <v>1645.16</v>
      </c>
      <c r="L214" s="2">
        <v>5187.4000000000015</v>
      </c>
      <c r="M214" s="2">
        <v>10460.400000000001</v>
      </c>
      <c r="N214" s="2">
        <v>12982</v>
      </c>
    </row>
    <row r="215" spans="1:14" x14ac:dyDescent="0.2">
      <c r="A215" s="4" t="s">
        <v>377</v>
      </c>
      <c r="B215" s="13" t="s">
        <v>378</v>
      </c>
      <c r="C215" s="13">
        <v>14306</v>
      </c>
      <c r="D215" s="2">
        <v>0</v>
      </c>
      <c r="E215" s="2">
        <v>1016</v>
      </c>
      <c r="F215" s="2">
        <v>684</v>
      </c>
      <c r="G215" s="2">
        <v>283.39999999999998</v>
      </c>
      <c r="H215" s="2">
        <v>7153</v>
      </c>
      <c r="I215" s="2">
        <v>23442.400000000001</v>
      </c>
      <c r="J215" s="2">
        <v>3627.84</v>
      </c>
      <c r="K215" s="2">
        <v>1645.16</v>
      </c>
      <c r="L215" s="2">
        <v>3798.9000000000015</v>
      </c>
      <c r="M215" s="2">
        <v>9071.9000000000015</v>
      </c>
      <c r="N215" s="2">
        <v>14370.5</v>
      </c>
    </row>
    <row r="216" spans="1:14" x14ac:dyDescent="0.2">
      <c r="A216" s="4" t="s">
        <v>379</v>
      </c>
      <c r="B216" s="13" t="s">
        <v>380</v>
      </c>
      <c r="C216" s="13">
        <v>14306</v>
      </c>
      <c r="D216" s="2">
        <v>0</v>
      </c>
      <c r="E216" s="2">
        <v>1016</v>
      </c>
      <c r="F216" s="2">
        <v>684</v>
      </c>
      <c r="G216" s="2">
        <v>0</v>
      </c>
      <c r="H216" s="2">
        <v>7153</v>
      </c>
      <c r="I216" s="2">
        <v>23159</v>
      </c>
      <c r="J216" s="2">
        <v>3564.25</v>
      </c>
      <c r="K216" s="2">
        <v>1645.16</v>
      </c>
      <c r="L216" s="2">
        <v>4254.09</v>
      </c>
      <c r="M216" s="2">
        <v>9463.5</v>
      </c>
      <c r="N216" s="2">
        <v>13695.5</v>
      </c>
    </row>
    <row r="217" spans="1:14" x14ac:dyDescent="0.2">
      <c r="A217" s="4" t="s">
        <v>381</v>
      </c>
      <c r="B217" s="13" t="s">
        <v>382</v>
      </c>
      <c r="C217" s="13">
        <v>14306</v>
      </c>
      <c r="D217" s="2">
        <v>0</v>
      </c>
      <c r="E217" s="2">
        <v>1016</v>
      </c>
      <c r="F217" s="2">
        <v>684</v>
      </c>
      <c r="G217" s="2">
        <v>0</v>
      </c>
      <c r="H217" s="2">
        <v>7153</v>
      </c>
      <c r="I217" s="2">
        <v>23159</v>
      </c>
      <c r="J217" s="2">
        <v>3564.25</v>
      </c>
      <c r="K217" s="2">
        <v>1645.16</v>
      </c>
      <c r="L217" s="2">
        <v>143.09000000000015</v>
      </c>
      <c r="M217" s="2">
        <v>5352.5</v>
      </c>
      <c r="N217" s="2">
        <v>17806.5</v>
      </c>
    </row>
    <row r="218" spans="1:14" x14ac:dyDescent="0.2">
      <c r="A218" s="4" t="s">
        <v>383</v>
      </c>
      <c r="B218" s="13" t="s">
        <v>384</v>
      </c>
      <c r="C218" s="13">
        <v>14306</v>
      </c>
      <c r="D218" s="2">
        <v>0</v>
      </c>
      <c r="E218" s="2">
        <v>1016</v>
      </c>
      <c r="F218" s="2">
        <v>684</v>
      </c>
      <c r="G218" s="2">
        <v>0</v>
      </c>
      <c r="H218" s="2">
        <v>7153</v>
      </c>
      <c r="I218" s="2">
        <v>23159</v>
      </c>
      <c r="J218" s="2">
        <v>3564.25</v>
      </c>
      <c r="K218" s="2">
        <v>1645.16</v>
      </c>
      <c r="L218" s="2">
        <v>143.59000000000015</v>
      </c>
      <c r="M218" s="2">
        <v>5353</v>
      </c>
      <c r="N218" s="2">
        <v>17806</v>
      </c>
    </row>
    <row r="219" spans="1:14" x14ac:dyDescent="0.2">
      <c r="A219" s="4" t="s">
        <v>385</v>
      </c>
      <c r="B219" s="13" t="s">
        <v>386</v>
      </c>
      <c r="C219" s="13">
        <v>14306</v>
      </c>
      <c r="D219" s="2">
        <v>0</v>
      </c>
      <c r="E219" s="2">
        <v>1016</v>
      </c>
      <c r="F219" s="2">
        <v>684</v>
      </c>
      <c r="G219" s="2">
        <v>0</v>
      </c>
      <c r="H219" s="2">
        <v>7153</v>
      </c>
      <c r="I219" s="2">
        <v>23159</v>
      </c>
      <c r="J219" s="2">
        <v>3564.25</v>
      </c>
      <c r="K219" s="2">
        <v>1645.16</v>
      </c>
      <c r="L219" s="2">
        <v>1643.5900000000001</v>
      </c>
      <c r="M219" s="2">
        <v>6853</v>
      </c>
      <c r="N219" s="2">
        <v>16306</v>
      </c>
    </row>
    <row r="220" spans="1:14" x14ac:dyDescent="0.2">
      <c r="A220" s="4" t="s">
        <v>387</v>
      </c>
      <c r="B220" s="13" t="s">
        <v>388</v>
      </c>
      <c r="C220" s="13">
        <v>14306</v>
      </c>
      <c r="D220" s="2">
        <v>0</v>
      </c>
      <c r="E220" s="2">
        <v>1016</v>
      </c>
      <c r="F220" s="2">
        <v>684</v>
      </c>
      <c r="G220" s="2">
        <v>0</v>
      </c>
      <c r="H220" s="2">
        <v>7153</v>
      </c>
      <c r="I220" s="2">
        <v>23159</v>
      </c>
      <c r="J220" s="2">
        <v>3564.25</v>
      </c>
      <c r="K220" s="2">
        <v>1645.16</v>
      </c>
      <c r="L220" s="2">
        <v>5393.09</v>
      </c>
      <c r="M220" s="2">
        <v>10602.5</v>
      </c>
      <c r="N220" s="2">
        <v>12556.5</v>
      </c>
    </row>
    <row r="221" spans="1:14" x14ac:dyDescent="0.2">
      <c r="A221" s="4" t="s">
        <v>389</v>
      </c>
      <c r="B221" s="13" t="s">
        <v>390</v>
      </c>
      <c r="C221" s="13">
        <v>14306</v>
      </c>
      <c r="D221" s="2">
        <v>0</v>
      </c>
      <c r="E221" s="2">
        <v>1016</v>
      </c>
      <c r="F221" s="2">
        <v>684</v>
      </c>
      <c r="G221" s="2">
        <v>0</v>
      </c>
      <c r="H221" s="2">
        <v>7153</v>
      </c>
      <c r="I221" s="2">
        <v>23159</v>
      </c>
      <c r="J221" s="2">
        <v>3564.25</v>
      </c>
      <c r="K221" s="2">
        <v>1645.16</v>
      </c>
      <c r="L221" s="2">
        <v>9.0000000000145519E-2</v>
      </c>
      <c r="M221" s="2">
        <v>5209.5</v>
      </c>
      <c r="N221" s="2">
        <v>17949.5</v>
      </c>
    </row>
    <row r="222" spans="1:14" x14ac:dyDescent="0.2">
      <c r="A222" s="4" t="s">
        <v>391</v>
      </c>
      <c r="B222" s="13" t="s">
        <v>392</v>
      </c>
      <c r="C222" s="13">
        <v>14306</v>
      </c>
      <c r="D222" s="2">
        <v>0</v>
      </c>
      <c r="E222" s="2">
        <v>1016</v>
      </c>
      <c r="F222" s="2">
        <v>456</v>
      </c>
      <c r="G222" s="2">
        <v>0</v>
      </c>
      <c r="H222" s="2">
        <v>7283</v>
      </c>
      <c r="I222" s="2">
        <v>23061</v>
      </c>
      <c r="J222" s="2">
        <v>2612.4499999999998</v>
      </c>
      <c r="K222" s="2">
        <v>1645.16</v>
      </c>
      <c r="L222" s="2">
        <v>8.89</v>
      </c>
      <c r="M222" s="2">
        <v>4266.5</v>
      </c>
      <c r="N222" s="2">
        <v>18794.5</v>
      </c>
    </row>
    <row r="223" spans="1:14" x14ac:dyDescent="0.2">
      <c r="A223" s="4" t="s">
        <v>393</v>
      </c>
      <c r="B223" s="13" t="s">
        <v>394</v>
      </c>
      <c r="C223" s="13">
        <v>14306</v>
      </c>
      <c r="D223" s="2">
        <v>0</v>
      </c>
      <c r="E223" s="2">
        <v>1016</v>
      </c>
      <c r="F223" s="2">
        <v>684</v>
      </c>
      <c r="G223" s="2">
        <v>0</v>
      </c>
      <c r="H223" s="2">
        <v>7153</v>
      </c>
      <c r="I223" s="2">
        <v>23159</v>
      </c>
      <c r="J223" s="2">
        <v>3564.25</v>
      </c>
      <c r="K223" s="2">
        <v>1645.16</v>
      </c>
      <c r="L223" s="2">
        <v>9.0000000000145519E-2</v>
      </c>
      <c r="M223" s="2">
        <v>5209.5</v>
      </c>
      <c r="N223" s="2">
        <v>17949.5</v>
      </c>
    </row>
    <row r="224" spans="1:14" x14ac:dyDescent="0.2">
      <c r="A224" s="4" t="s">
        <v>395</v>
      </c>
      <c r="B224" s="13" t="s">
        <v>396</v>
      </c>
      <c r="C224" s="13">
        <v>14306</v>
      </c>
      <c r="D224" s="2">
        <v>0</v>
      </c>
      <c r="E224" s="2">
        <v>1016</v>
      </c>
      <c r="F224" s="2">
        <v>456</v>
      </c>
      <c r="G224" s="2">
        <v>0</v>
      </c>
      <c r="H224" s="2">
        <v>7153</v>
      </c>
      <c r="I224" s="2">
        <v>22931</v>
      </c>
      <c r="J224" s="2">
        <v>3507.17</v>
      </c>
      <c r="K224" s="2">
        <v>1645.16</v>
      </c>
      <c r="L224" s="2">
        <v>168.66999999999825</v>
      </c>
      <c r="M224" s="2">
        <v>5320.9999999999982</v>
      </c>
      <c r="N224" s="2">
        <v>17610</v>
      </c>
    </row>
    <row r="225" spans="1:16" x14ac:dyDescent="0.2">
      <c r="A225" s="4" t="s">
        <v>397</v>
      </c>
      <c r="B225" s="13" t="s">
        <v>398</v>
      </c>
      <c r="C225" s="13">
        <v>14306</v>
      </c>
      <c r="D225" s="2">
        <v>0</v>
      </c>
      <c r="E225" s="2">
        <v>1016</v>
      </c>
      <c r="F225" s="2">
        <v>0</v>
      </c>
      <c r="G225" s="2">
        <v>0</v>
      </c>
      <c r="H225" s="2">
        <v>7343</v>
      </c>
      <c r="I225" s="2">
        <v>22665</v>
      </c>
      <c r="J225" s="2">
        <v>2485.4899999999998</v>
      </c>
      <c r="K225" s="2">
        <v>1645.16</v>
      </c>
      <c r="L225" s="2">
        <v>7.85</v>
      </c>
      <c r="M225" s="2">
        <v>4138.5</v>
      </c>
      <c r="N225" s="2">
        <v>18526.5</v>
      </c>
    </row>
    <row r="226" spans="1:16" x14ac:dyDescent="0.2">
      <c r="A226" s="4" t="s">
        <v>399</v>
      </c>
      <c r="B226" s="13" t="s">
        <v>400</v>
      </c>
      <c r="C226" s="13">
        <v>14306</v>
      </c>
      <c r="D226" s="2">
        <v>0</v>
      </c>
      <c r="E226" s="2">
        <v>1016</v>
      </c>
      <c r="F226" s="2">
        <v>684</v>
      </c>
      <c r="G226" s="2">
        <v>0</v>
      </c>
      <c r="H226" s="2">
        <v>7153</v>
      </c>
      <c r="I226" s="2">
        <v>23159</v>
      </c>
      <c r="J226" s="2">
        <v>3564.25</v>
      </c>
      <c r="K226" s="2">
        <v>1645.16</v>
      </c>
      <c r="L226" s="2">
        <v>9.0000000000145519E-2</v>
      </c>
      <c r="M226" s="2">
        <v>5209.5</v>
      </c>
      <c r="N226" s="2">
        <v>17949.5</v>
      </c>
    </row>
    <row r="227" spans="1:16" x14ac:dyDescent="0.2">
      <c r="A227" s="4" t="s">
        <v>401</v>
      </c>
      <c r="B227" s="13" t="s">
        <v>402</v>
      </c>
      <c r="C227" s="13">
        <v>14306</v>
      </c>
      <c r="D227" s="2">
        <v>0</v>
      </c>
      <c r="E227" s="2">
        <v>1016</v>
      </c>
      <c r="F227" s="2">
        <v>684</v>
      </c>
      <c r="G227" s="2">
        <v>0</v>
      </c>
      <c r="H227" s="2">
        <v>7153</v>
      </c>
      <c r="I227" s="2">
        <v>23159</v>
      </c>
      <c r="J227" s="2">
        <v>3564.25</v>
      </c>
      <c r="K227" s="2">
        <v>1645.16</v>
      </c>
      <c r="L227" s="2">
        <v>143.59000000000015</v>
      </c>
      <c r="M227" s="2">
        <v>5353</v>
      </c>
      <c r="N227" s="2">
        <v>17806</v>
      </c>
    </row>
    <row r="228" spans="1:16" x14ac:dyDescent="0.2">
      <c r="A228" s="4" t="s">
        <v>403</v>
      </c>
      <c r="B228" s="13" t="s">
        <v>404</v>
      </c>
      <c r="C228" s="2">
        <v>14306</v>
      </c>
      <c r="D228" s="2">
        <v>0</v>
      </c>
      <c r="E228" s="2">
        <v>915</v>
      </c>
      <c r="F228" s="2">
        <v>473.73</v>
      </c>
      <c r="G228" s="2">
        <v>0</v>
      </c>
      <c r="H228" s="2">
        <v>1468.76</v>
      </c>
      <c r="I228" s="2">
        <v>17163.489999999998</v>
      </c>
      <c r="J228" s="2">
        <v>2243.92</v>
      </c>
      <c r="K228" s="2">
        <v>1645.2</v>
      </c>
      <c r="L228" s="2">
        <v>-0.13000000000101863</v>
      </c>
      <c r="M228" s="2">
        <v>3888.9899999999989</v>
      </c>
      <c r="N228" s="2">
        <v>13274.5</v>
      </c>
    </row>
    <row r="229" spans="1:16" x14ac:dyDescent="0.2">
      <c r="A229" s="4" t="s">
        <v>405</v>
      </c>
      <c r="B229" s="13" t="s">
        <v>406</v>
      </c>
      <c r="C229" s="2">
        <v>14306</v>
      </c>
      <c r="D229" s="2">
        <v>0</v>
      </c>
      <c r="E229" s="2">
        <v>915</v>
      </c>
      <c r="F229" s="2">
        <v>836</v>
      </c>
      <c r="G229" s="2">
        <v>0</v>
      </c>
      <c r="H229" s="2">
        <v>1173.0899999999999</v>
      </c>
      <c r="I229" s="2">
        <v>17230.09</v>
      </c>
      <c r="J229" s="2">
        <v>2258.1</v>
      </c>
      <c r="K229" s="2">
        <v>1645.16</v>
      </c>
      <c r="L229" s="2">
        <v>-0.17000000000007276</v>
      </c>
      <c r="M229" s="2">
        <v>3903.09</v>
      </c>
      <c r="N229" s="2">
        <v>13327</v>
      </c>
    </row>
    <row r="230" spans="1:16" s="12" customFormat="1" x14ac:dyDescent="0.2">
      <c r="A230" s="11"/>
      <c r="B230" s="16"/>
      <c r="C230" s="12" t="s">
        <v>39</v>
      </c>
      <c r="D230" s="12" t="s">
        <v>39</v>
      </c>
      <c r="E230" s="12" t="s">
        <v>39</v>
      </c>
      <c r="F230" s="12" t="s">
        <v>39</v>
      </c>
      <c r="G230" s="12" t="s">
        <v>39</v>
      </c>
      <c r="H230" s="12" t="s">
        <v>39</v>
      </c>
      <c r="I230" s="12" t="s">
        <v>39</v>
      </c>
      <c r="J230" s="12" t="s">
        <v>39</v>
      </c>
      <c r="K230" s="12" t="s">
        <v>39</v>
      </c>
      <c r="L230" s="12" t="s">
        <v>39</v>
      </c>
      <c r="M230" s="12" t="s">
        <v>39</v>
      </c>
      <c r="N230" s="12" t="s">
        <v>39</v>
      </c>
      <c r="O230" s="2"/>
      <c r="P230" s="2"/>
    </row>
    <row r="231" spans="1:16" x14ac:dyDescent="0.2">
      <c r="B231" s="13"/>
    </row>
    <row r="232" spans="1:16" x14ac:dyDescent="0.2">
      <c r="A232" s="10" t="s">
        <v>407</v>
      </c>
      <c r="B232" s="13"/>
    </row>
    <row r="233" spans="1:16" x14ac:dyDescent="0.2">
      <c r="A233" s="4" t="s">
        <v>514</v>
      </c>
      <c r="B233" s="13" t="s">
        <v>515</v>
      </c>
      <c r="C233" s="13">
        <v>11929</v>
      </c>
      <c r="D233" s="2">
        <v>400</v>
      </c>
      <c r="E233" s="2">
        <v>737</v>
      </c>
      <c r="F233" s="2">
        <v>455</v>
      </c>
      <c r="G233" s="2">
        <v>850.2</v>
      </c>
      <c r="H233" s="2">
        <v>5964.45</v>
      </c>
      <c r="I233" s="2">
        <v>20335.650000000001</v>
      </c>
      <c r="J233" s="2">
        <v>2919.52</v>
      </c>
      <c r="K233" s="2">
        <v>1371.82</v>
      </c>
      <c r="L233" s="2">
        <v>128.81000000000131</v>
      </c>
      <c r="M233" s="2">
        <v>4420.1500000000015</v>
      </c>
      <c r="N233" s="2">
        <v>15915.5</v>
      </c>
    </row>
    <row r="234" spans="1:16" x14ac:dyDescent="0.2">
      <c r="A234" s="4" t="s">
        <v>408</v>
      </c>
      <c r="B234" s="13" t="s">
        <v>409</v>
      </c>
      <c r="C234" s="13">
        <v>14306</v>
      </c>
      <c r="D234" s="2">
        <v>0</v>
      </c>
      <c r="E234" s="2">
        <v>1016</v>
      </c>
      <c r="F234" s="2">
        <v>684</v>
      </c>
      <c r="G234" s="2">
        <v>708.5</v>
      </c>
      <c r="H234" s="2">
        <v>7153</v>
      </c>
      <c r="I234" s="2">
        <v>23867.5</v>
      </c>
      <c r="J234" s="2">
        <v>3723.24</v>
      </c>
      <c r="K234" s="2">
        <v>1645.16</v>
      </c>
      <c r="L234" s="2">
        <v>6971.5999999999985</v>
      </c>
      <c r="M234" s="2">
        <v>12339.999999999998</v>
      </c>
      <c r="N234" s="2">
        <v>11527.5</v>
      </c>
    </row>
    <row r="235" spans="1:16" x14ac:dyDescent="0.2">
      <c r="A235" s="4" t="s">
        <v>410</v>
      </c>
      <c r="B235" s="13" t="s">
        <v>411</v>
      </c>
      <c r="C235" s="13">
        <v>11929</v>
      </c>
      <c r="D235" s="2">
        <v>200</v>
      </c>
      <c r="E235" s="2">
        <v>737</v>
      </c>
      <c r="F235" s="2">
        <v>455</v>
      </c>
      <c r="G235" s="2">
        <v>566.79999999999995</v>
      </c>
      <c r="H235" s="2">
        <v>9940.7999999999993</v>
      </c>
      <c r="I235" s="2">
        <v>23828.6</v>
      </c>
      <c r="J235" s="2">
        <v>3667.56</v>
      </c>
      <c r="K235" s="2">
        <v>1371.82</v>
      </c>
      <c r="L235" s="2">
        <v>119.22</v>
      </c>
      <c r="M235" s="2">
        <v>5158.6000000000004</v>
      </c>
      <c r="N235" s="2">
        <v>18670</v>
      </c>
    </row>
    <row r="236" spans="1:16" x14ac:dyDescent="0.2">
      <c r="A236" s="4" t="s">
        <v>412</v>
      </c>
      <c r="B236" s="13" t="s">
        <v>413</v>
      </c>
      <c r="C236" s="13">
        <v>14306</v>
      </c>
      <c r="D236" s="2">
        <v>0</v>
      </c>
      <c r="E236" s="2">
        <v>1016</v>
      </c>
      <c r="F236" s="2">
        <v>684</v>
      </c>
      <c r="G236" s="2">
        <v>566.79999999999995</v>
      </c>
      <c r="H236" s="2">
        <v>7153</v>
      </c>
      <c r="I236" s="2">
        <v>23725.8</v>
      </c>
      <c r="J236" s="2">
        <v>3681.31</v>
      </c>
      <c r="K236" s="2">
        <v>1645.16</v>
      </c>
      <c r="L236" s="2">
        <v>5320.8299999999981</v>
      </c>
      <c r="M236" s="2">
        <v>10647.3</v>
      </c>
      <c r="N236" s="2">
        <v>13078.5</v>
      </c>
    </row>
    <row r="237" spans="1:16" x14ac:dyDescent="0.2">
      <c r="A237" s="4" t="s">
        <v>414</v>
      </c>
      <c r="B237" s="13" t="s">
        <v>415</v>
      </c>
      <c r="C237" s="13">
        <v>14306</v>
      </c>
      <c r="D237" s="2">
        <v>0</v>
      </c>
      <c r="E237" s="2">
        <v>1016</v>
      </c>
      <c r="F237" s="2">
        <v>312</v>
      </c>
      <c r="G237" s="2">
        <v>283.39999999999998</v>
      </c>
      <c r="H237" s="2">
        <v>7153</v>
      </c>
      <c r="I237" s="2">
        <v>23070.400000000001</v>
      </c>
      <c r="J237" s="2">
        <v>2592.1999999999998</v>
      </c>
      <c r="K237" s="2">
        <v>1645.16</v>
      </c>
      <c r="L237" s="2">
        <v>4087.5400000000009</v>
      </c>
      <c r="M237" s="2">
        <v>8324.9000000000015</v>
      </c>
      <c r="N237" s="2">
        <v>14745.5</v>
      </c>
    </row>
    <row r="238" spans="1:16" x14ac:dyDescent="0.2">
      <c r="A238" s="4" t="s">
        <v>416</v>
      </c>
      <c r="B238" s="13" t="s">
        <v>417</v>
      </c>
      <c r="C238" s="13">
        <v>15255</v>
      </c>
      <c r="D238" s="2">
        <v>400</v>
      </c>
      <c r="E238" s="2">
        <v>1046</v>
      </c>
      <c r="F238" s="2">
        <v>886</v>
      </c>
      <c r="G238" s="2">
        <v>283.39999999999998</v>
      </c>
      <c r="H238" s="2">
        <v>7627.5</v>
      </c>
      <c r="I238" s="2">
        <v>25497.9</v>
      </c>
      <c r="J238" s="2">
        <v>4094.27</v>
      </c>
      <c r="K238" s="2">
        <v>1754.32</v>
      </c>
      <c r="L238" s="2">
        <v>7054.3100000000013</v>
      </c>
      <c r="M238" s="2">
        <v>12902.900000000001</v>
      </c>
      <c r="N238" s="2">
        <v>12595</v>
      </c>
    </row>
    <row r="239" spans="1:16" x14ac:dyDescent="0.2">
      <c r="A239" s="4" t="s">
        <v>418</v>
      </c>
      <c r="B239" s="13" t="s">
        <v>419</v>
      </c>
      <c r="C239" s="13">
        <v>14306</v>
      </c>
      <c r="D239" s="2">
        <v>0</v>
      </c>
      <c r="E239" s="2">
        <v>1016</v>
      </c>
      <c r="F239" s="2">
        <v>684</v>
      </c>
      <c r="G239" s="2">
        <v>283.39999999999998</v>
      </c>
      <c r="H239" s="2">
        <v>7153</v>
      </c>
      <c r="I239" s="2">
        <v>23442.400000000001</v>
      </c>
      <c r="J239" s="2">
        <v>3624.45</v>
      </c>
      <c r="K239" s="2">
        <v>1645.16</v>
      </c>
      <c r="L239" s="2">
        <v>3836.7900000000009</v>
      </c>
      <c r="M239" s="2">
        <v>9106.4000000000015</v>
      </c>
      <c r="N239" s="2">
        <v>14336</v>
      </c>
    </row>
    <row r="240" spans="1:16" x14ac:dyDescent="0.2">
      <c r="A240" s="4" t="s">
        <v>420</v>
      </c>
      <c r="B240" s="13" t="s">
        <v>421</v>
      </c>
      <c r="C240" s="13">
        <v>14306</v>
      </c>
      <c r="D240" s="2">
        <v>0</v>
      </c>
      <c r="E240" s="2">
        <v>1016</v>
      </c>
      <c r="F240" s="2">
        <v>684</v>
      </c>
      <c r="G240" s="2">
        <v>283.39999999999998</v>
      </c>
      <c r="H240" s="2">
        <v>7153</v>
      </c>
      <c r="I240" s="2">
        <v>23442.400000000001</v>
      </c>
      <c r="J240" s="2">
        <v>3627.84</v>
      </c>
      <c r="K240" s="2">
        <v>1645.16</v>
      </c>
      <c r="L240" s="2">
        <v>143.40000000000146</v>
      </c>
      <c r="M240" s="2">
        <v>5416.4000000000015</v>
      </c>
      <c r="N240" s="2">
        <v>18026</v>
      </c>
    </row>
    <row r="241" spans="1:14" x14ac:dyDescent="0.2">
      <c r="A241" s="4" t="s">
        <v>422</v>
      </c>
      <c r="B241" s="13" t="s">
        <v>423</v>
      </c>
      <c r="C241" s="13">
        <v>14306</v>
      </c>
      <c r="D241" s="2">
        <v>0</v>
      </c>
      <c r="E241" s="2">
        <v>1016</v>
      </c>
      <c r="F241" s="2">
        <v>684</v>
      </c>
      <c r="G241" s="2">
        <v>283.39999999999998</v>
      </c>
      <c r="H241" s="2">
        <v>7153</v>
      </c>
      <c r="I241" s="2">
        <v>23442.400000000001</v>
      </c>
      <c r="J241" s="2">
        <v>3627.84</v>
      </c>
      <c r="K241" s="2">
        <v>1645.16</v>
      </c>
      <c r="L241" s="2">
        <v>8054.9000000000015</v>
      </c>
      <c r="M241" s="2">
        <v>13327.900000000001</v>
      </c>
      <c r="N241" s="2">
        <v>10114.5</v>
      </c>
    </row>
    <row r="242" spans="1:14" x14ac:dyDescent="0.2">
      <c r="A242" s="4" t="s">
        <v>424</v>
      </c>
      <c r="B242" s="13" t="s">
        <v>425</v>
      </c>
      <c r="C242" s="13">
        <v>13795</v>
      </c>
      <c r="D242" s="2">
        <v>0</v>
      </c>
      <c r="E242" s="2">
        <v>784</v>
      </c>
      <c r="F242" s="2">
        <v>499</v>
      </c>
      <c r="G242" s="2">
        <v>283.39999999999998</v>
      </c>
      <c r="H242" s="2">
        <v>6897.5</v>
      </c>
      <c r="I242" s="2">
        <v>22258.9</v>
      </c>
      <c r="J242" s="2">
        <v>2834.87</v>
      </c>
      <c r="K242" s="2">
        <v>1315.8</v>
      </c>
      <c r="L242" s="2">
        <v>2353.2300000000032</v>
      </c>
      <c r="M242" s="2">
        <v>6503.9000000000033</v>
      </c>
      <c r="N242" s="2">
        <v>15755</v>
      </c>
    </row>
    <row r="243" spans="1:14" x14ac:dyDescent="0.2">
      <c r="A243" s="4" t="s">
        <v>426</v>
      </c>
      <c r="B243" s="13" t="s">
        <v>427</v>
      </c>
      <c r="C243" s="13">
        <v>14306</v>
      </c>
      <c r="D243" s="2">
        <v>0</v>
      </c>
      <c r="E243" s="2">
        <v>1016</v>
      </c>
      <c r="F243" s="2">
        <v>684</v>
      </c>
      <c r="G243" s="2">
        <v>283.39999999999998</v>
      </c>
      <c r="H243" s="2">
        <v>7153</v>
      </c>
      <c r="I243" s="2">
        <v>23442.400000000001</v>
      </c>
      <c r="J243" s="2">
        <v>3627.84</v>
      </c>
      <c r="K243" s="2">
        <v>1645.16</v>
      </c>
      <c r="L243" s="2">
        <v>5109.4000000000015</v>
      </c>
      <c r="M243" s="2">
        <v>10382.400000000001</v>
      </c>
      <c r="N243" s="2">
        <v>13060</v>
      </c>
    </row>
    <row r="244" spans="1:14" x14ac:dyDescent="0.2">
      <c r="A244" s="4" t="s">
        <v>428</v>
      </c>
      <c r="B244" s="13" t="s">
        <v>429</v>
      </c>
      <c r="C244" s="13">
        <v>14306</v>
      </c>
      <c r="D244" s="2">
        <v>0</v>
      </c>
      <c r="E244" s="2">
        <v>1016</v>
      </c>
      <c r="F244" s="2">
        <v>684</v>
      </c>
      <c r="G244" s="2">
        <v>283.39999999999998</v>
      </c>
      <c r="H244" s="2">
        <v>7153</v>
      </c>
      <c r="I244" s="2">
        <v>23442.400000000001</v>
      </c>
      <c r="J244" s="2">
        <v>3653.76</v>
      </c>
      <c r="K244" s="2">
        <v>1645.16</v>
      </c>
      <c r="L244" s="2">
        <v>5952.4800000000032</v>
      </c>
      <c r="M244" s="2">
        <v>11251.400000000003</v>
      </c>
      <c r="N244" s="2">
        <v>12191</v>
      </c>
    </row>
    <row r="245" spans="1:14" x14ac:dyDescent="0.2">
      <c r="A245" s="4" t="s">
        <v>430</v>
      </c>
      <c r="B245" s="13" t="s">
        <v>431</v>
      </c>
      <c r="C245" s="13">
        <v>14306</v>
      </c>
      <c r="D245" s="2">
        <v>0</v>
      </c>
      <c r="E245" s="2">
        <v>1016</v>
      </c>
      <c r="F245" s="2">
        <v>684</v>
      </c>
      <c r="G245" s="2">
        <v>283.39999999999998</v>
      </c>
      <c r="H245" s="2">
        <v>7153</v>
      </c>
      <c r="I245" s="2">
        <v>23442.400000000001</v>
      </c>
      <c r="J245" s="2">
        <v>3627.84</v>
      </c>
      <c r="K245" s="2">
        <v>1645.16</v>
      </c>
      <c r="L245" s="2">
        <v>7284.9000000000015</v>
      </c>
      <c r="M245" s="2">
        <v>12557.900000000001</v>
      </c>
      <c r="N245" s="2">
        <v>10884.5</v>
      </c>
    </row>
    <row r="246" spans="1:14" x14ac:dyDescent="0.2">
      <c r="A246" s="4" t="s">
        <v>432</v>
      </c>
      <c r="B246" s="13" t="s">
        <v>433</v>
      </c>
      <c r="C246" s="13">
        <v>14937</v>
      </c>
      <c r="D246" s="2">
        <v>0</v>
      </c>
      <c r="E246" s="2">
        <v>788</v>
      </c>
      <c r="F246" s="2">
        <v>468</v>
      </c>
      <c r="G246" s="2">
        <v>283.39999999999998</v>
      </c>
      <c r="H246" s="2">
        <v>7468.5</v>
      </c>
      <c r="I246" s="2">
        <v>23944.9</v>
      </c>
      <c r="J246" s="2">
        <v>3743.99</v>
      </c>
      <c r="K246" s="2">
        <v>1717.72</v>
      </c>
      <c r="L246" s="2">
        <v>1583.6900000000023</v>
      </c>
      <c r="M246" s="2">
        <v>7045.4000000000024</v>
      </c>
      <c r="N246" s="2">
        <v>16899.5</v>
      </c>
    </row>
    <row r="247" spans="1:14" x14ac:dyDescent="0.2">
      <c r="A247" s="4" t="s">
        <v>434</v>
      </c>
      <c r="B247" s="13" t="s">
        <v>435</v>
      </c>
      <c r="C247" s="13">
        <v>14306</v>
      </c>
      <c r="D247" s="2">
        <v>0</v>
      </c>
      <c r="E247" s="2">
        <v>1016</v>
      </c>
      <c r="F247" s="2">
        <v>684</v>
      </c>
      <c r="G247" s="2">
        <v>283.39999999999998</v>
      </c>
      <c r="H247" s="2">
        <v>7153</v>
      </c>
      <c r="I247" s="2">
        <v>23442.400000000001</v>
      </c>
      <c r="J247" s="2">
        <v>3627.84</v>
      </c>
      <c r="K247" s="2">
        <v>1645.16</v>
      </c>
      <c r="L247" s="2">
        <v>2355.9000000000015</v>
      </c>
      <c r="M247" s="2">
        <v>7628.9000000000015</v>
      </c>
      <c r="N247" s="2">
        <v>15813.5</v>
      </c>
    </row>
    <row r="248" spans="1:14" x14ac:dyDescent="0.2">
      <c r="A248" s="4" t="s">
        <v>436</v>
      </c>
      <c r="B248" s="13" t="s">
        <v>437</v>
      </c>
      <c r="C248" s="13">
        <v>14306</v>
      </c>
      <c r="D248" s="2">
        <v>0</v>
      </c>
      <c r="E248" s="2">
        <v>1016</v>
      </c>
      <c r="F248" s="2">
        <v>684</v>
      </c>
      <c r="G248" s="2">
        <v>0</v>
      </c>
      <c r="H248" s="2">
        <v>7153</v>
      </c>
      <c r="I248" s="2">
        <v>23159</v>
      </c>
      <c r="J248" s="2">
        <v>3564.25</v>
      </c>
      <c r="K248" s="2">
        <v>1645.16</v>
      </c>
      <c r="L248" s="2">
        <v>8711.09</v>
      </c>
      <c r="M248" s="2">
        <v>13920.5</v>
      </c>
      <c r="N248" s="2">
        <v>9238.5</v>
      </c>
    </row>
    <row r="249" spans="1:14" x14ac:dyDescent="0.2">
      <c r="A249" s="4" t="s">
        <v>438</v>
      </c>
      <c r="B249" s="13" t="s">
        <v>439</v>
      </c>
      <c r="C249" s="2">
        <v>15983</v>
      </c>
      <c r="D249" s="2">
        <v>0</v>
      </c>
      <c r="E249" s="2">
        <v>784</v>
      </c>
      <c r="F249" s="2">
        <v>499</v>
      </c>
      <c r="G249" s="2">
        <v>0</v>
      </c>
      <c r="H249" s="2">
        <v>0</v>
      </c>
      <c r="I249" s="2">
        <v>17266</v>
      </c>
      <c r="J249" s="2">
        <v>2265.84</v>
      </c>
      <c r="K249" s="2">
        <v>1838.06</v>
      </c>
      <c r="L249" s="2">
        <v>7771.6</v>
      </c>
      <c r="M249" s="2">
        <v>11875.5</v>
      </c>
      <c r="N249" s="2">
        <v>5390.5</v>
      </c>
    </row>
    <row r="250" spans="1:14" x14ac:dyDescent="0.2">
      <c r="A250" s="4" t="s">
        <v>440</v>
      </c>
      <c r="B250" s="13" t="s">
        <v>441</v>
      </c>
      <c r="C250" s="13">
        <v>14306</v>
      </c>
      <c r="D250" s="2">
        <v>0</v>
      </c>
      <c r="E250" s="2">
        <v>1016</v>
      </c>
      <c r="F250" s="2">
        <v>684</v>
      </c>
      <c r="G250" s="2">
        <v>0</v>
      </c>
      <c r="H250" s="2">
        <v>7153</v>
      </c>
      <c r="I250" s="2">
        <v>23159</v>
      </c>
      <c r="J250" s="2">
        <v>3564.25</v>
      </c>
      <c r="K250" s="2">
        <v>1645.16</v>
      </c>
      <c r="L250" s="2">
        <v>143.59000000000015</v>
      </c>
      <c r="M250" s="2">
        <v>5353</v>
      </c>
      <c r="N250" s="2">
        <v>17806</v>
      </c>
    </row>
    <row r="251" spans="1:14" x14ac:dyDescent="0.2">
      <c r="A251" s="4" t="s">
        <v>442</v>
      </c>
      <c r="B251" s="13" t="s">
        <v>443</v>
      </c>
      <c r="C251" s="13">
        <v>14306</v>
      </c>
      <c r="D251" s="2">
        <v>0</v>
      </c>
      <c r="E251" s="2">
        <v>1016</v>
      </c>
      <c r="F251" s="2">
        <v>684</v>
      </c>
      <c r="G251" s="2">
        <v>0</v>
      </c>
      <c r="H251" s="2">
        <v>7153</v>
      </c>
      <c r="I251" s="2">
        <v>23159</v>
      </c>
      <c r="J251" s="2">
        <v>3564.25</v>
      </c>
      <c r="K251" s="2">
        <v>1645.16</v>
      </c>
      <c r="L251" s="2">
        <v>143.09000000000015</v>
      </c>
      <c r="M251" s="2">
        <v>5352.5</v>
      </c>
      <c r="N251" s="2">
        <v>17806.5</v>
      </c>
    </row>
    <row r="252" spans="1:14" x14ac:dyDescent="0.2">
      <c r="A252" s="4" t="s">
        <v>444</v>
      </c>
      <c r="B252" s="13" t="s">
        <v>445</v>
      </c>
      <c r="C252" s="13">
        <v>14306</v>
      </c>
      <c r="D252" s="2">
        <v>0</v>
      </c>
      <c r="E252" s="2">
        <v>1016</v>
      </c>
      <c r="F252" s="2">
        <v>684</v>
      </c>
      <c r="G252" s="2">
        <v>0</v>
      </c>
      <c r="H252" s="2">
        <v>7153</v>
      </c>
      <c r="I252" s="2">
        <v>23159</v>
      </c>
      <c r="J252" s="2">
        <v>3562.55</v>
      </c>
      <c r="K252" s="2">
        <v>1645.16</v>
      </c>
      <c r="L252" s="2">
        <v>3435.2900000000009</v>
      </c>
      <c r="M252" s="2">
        <v>8643</v>
      </c>
      <c r="N252" s="2">
        <v>14516</v>
      </c>
    </row>
    <row r="253" spans="1:14" x14ac:dyDescent="0.2">
      <c r="A253" s="4" t="s">
        <v>516</v>
      </c>
      <c r="B253" s="13" t="s">
        <v>517</v>
      </c>
      <c r="C253" s="13">
        <v>0</v>
      </c>
      <c r="D253" s="2">
        <v>0</v>
      </c>
      <c r="E253" s="2">
        <v>0</v>
      </c>
      <c r="F253" s="2">
        <v>0</v>
      </c>
      <c r="G253" s="2">
        <v>0</v>
      </c>
      <c r="H253" s="2">
        <v>79865.89</v>
      </c>
      <c r="I253" s="2">
        <v>79865.89</v>
      </c>
      <c r="J253" s="2">
        <f>138.35+5175.78+2734.33-23</f>
        <v>8025.46</v>
      </c>
      <c r="K253" s="2">
        <v>0</v>
      </c>
      <c r="L253" s="2">
        <v>0.93</v>
      </c>
      <c r="M253" s="2">
        <v>8026.39</v>
      </c>
      <c r="N253" s="2">
        <v>71839.5</v>
      </c>
    </row>
    <row r="254" spans="1:14" x14ac:dyDescent="0.2">
      <c r="A254" s="4" t="s">
        <v>446</v>
      </c>
      <c r="B254" s="13" t="s">
        <v>447</v>
      </c>
      <c r="C254" s="13">
        <v>14306</v>
      </c>
      <c r="D254" s="2">
        <v>0</v>
      </c>
      <c r="E254" s="2">
        <v>1016</v>
      </c>
      <c r="F254" s="2">
        <v>684</v>
      </c>
      <c r="G254" s="2">
        <v>0</v>
      </c>
      <c r="H254" s="2">
        <v>7153</v>
      </c>
      <c r="I254" s="2">
        <v>23159</v>
      </c>
      <c r="J254" s="2">
        <v>3558.32</v>
      </c>
      <c r="K254" s="2">
        <v>1645.16</v>
      </c>
      <c r="L254" s="2">
        <v>1224.0200000000004</v>
      </c>
      <c r="M254" s="2">
        <v>6427.5000000000009</v>
      </c>
      <c r="N254" s="2">
        <v>16731.5</v>
      </c>
    </row>
    <row r="255" spans="1:14" x14ac:dyDescent="0.2">
      <c r="A255" s="4" t="s">
        <v>448</v>
      </c>
      <c r="B255" s="13" t="s">
        <v>449</v>
      </c>
      <c r="C255" s="13">
        <v>11929</v>
      </c>
      <c r="D255" s="2">
        <v>200</v>
      </c>
      <c r="E255" s="2">
        <v>737</v>
      </c>
      <c r="F255" s="2">
        <v>455</v>
      </c>
      <c r="G255" s="2">
        <v>0</v>
      </c>
      <c r="H255" s="2">
        <v>5964.5</v>
      </c>
      <c r="I255" s="2">
        <v>19285.5</v>
      </c>
      <c r="J255" s="2">
        <v>2690.89</v>
      </c>
      <c r="K255" s="2">
        <v>1371.82</v>
      </c>
      <c r="L255" s="2">
        <v>162.29000000000087</v>
      </c>
      <c r="M255" s="2">
        <v>4225.0000000000009</v>
      </c>
      <c r="N255" s="2">
        <v>15060.5</v>
      </c>
    </row>
    <row r="256" spans="1:14" x14ac:dyDescent="0.2">
      <c r="A256" s="4" t="s">
        <v>450</v>
      </c>
      <c r="B256" s="13" t="s">
        <v>451</v>
      </c>
      <c r="C256" s="13">
        <v>14306</v>
      </c>
      <c r="D256" s="2">
        <v>0</v>
      </c>
      <c r="E256" s="2">
        <v>1016</v>
      </c>
      <c r="F256" s="2">
        <v>684</v>
      </c>
      <c r="G256" s="2">
        <v>0</v>
      </c>
      <c r="H256" s="2">
        <v>7153</v>
      </c>
      <c r="I256" s="2">
        <v>23159</v>
      </c>
      <c r="J256" s="2">
        <v>3560.67</v>
      </c>
      <c r="K256" s="2">
        <v>1645.16</v>
      </c>
      <c r="L256" s="2">
        <v>1488.6699999999983</v>
      </c>
      <c r="M256" s="2">
        <v>6694.4999999999982</v>
      </c>
      <c r="N256" s="2">
        <v>16464.5</v>
      </c>
    </row>
    <row r="257" spans="1:14" x14ac:dyDescent="0.2">
      <c r="A257" s="4" t="s">
        <v>452</v>
      </c>
      <c r="B257" s="13" t="s">
        <v>453</v>
      </c>
      <c r="C257" s="13">
        <v>14306</v>
      </c>
      <c r="D257" s="2">
        <v>0</v>
      </c>
      <c r="E257" s="2">
        <v>1016</v>
      </c>
      <c r="F257" s="2">
        <v>684</v>
      </c>
      <c r="G257" s="2">
        <v>0</v>
      </c>
      <c r="H257" s="2">
        <v>7153</v>
      </c>
      <c r="I257" s="2">
        <v>23159</v>
      </c>
      <c r="J257" s="2">
        <v>3564.25</v>
      </c>
      <c r="K257" s="2">
        <v>1645.16</v>
      </c>
      <c r="L257" s="2">
        <v>1686.0900000000001</v>
      </c>
      <c r="M257" s="2">
        <v>6895.5</v>
      </c>
      <c r="N257" s="2">
        <v>16263.5</v>
      </c>
    </row>
    <row r="258" spans="1:14" x14ac:dyDescent="0.2">
      <c r="A258" s="4" t="s">
        <v>454</v>
      </c>
      <c r="B258" s="13" t="s">
        <v>455</v>
      </c>
      <c r="C258" s="13">
        <v>14306</v>
      </c>
      <c r="D258" s="2">
        <v>0</v>
      </c>
      <c r="E258" s="2">
        <v>1016</v>
      </c>
      <c r="F258" s="2">
        <v>684</v>
      </c>
      <c r="G258" s="2">
        <v>0</v>
      </c>
      <c r="H258" s="2">
        <v>7153</v>
      </c>
      <c r="I258" s="2">
        <v>23159</v>
      </c>
      <c r="J258" s="2">
        <v>3564.25</v>
      </c>
      <c r="K258" s="2">
        <v>1645.16</v>
      </c>
      <c r="L258" s="2">
        <v>1952.5900000000001</v>
      </c>
      <c r="M258" s="2">
        <v>7162</v>
      </c>
      <c r="N258" s="2">
        <v>15997</v>
      </c>
    </row>
    <row r="259" spans="1:14" x14ac:dyDescent="0.2">
      <c r="A259" s="4" t="s">
        <v>456</v>
      </c>
      <c r="B259" s="13" t="s">
        <v>457</v>
      </c>
      <c r="C259" s="13">
        <v>14306</v>
      </c>
      <c r="D259" s="2">
        <v>0</v>
      </c>
      <c r="E259" s="2">
        <v>1016</v>
      </c>
      <c r="F259" s="2">
        <v>684</v>
      </c>
      <c r="G259" s="2">
        <v>0</v>
      </c>
      <c r="H259" s="2">
        <v>7153</v>
      </c>
      <c r="I259" s="2">
        <v>23159</v>
      </c>
      <c r="J259" s="2">
        <v>3564.25</v>
      </c>
      <c r="K259" s="2">
        <v>1645.16</v>
      </c>
      <c r="L259" s="2">
        <v>2095.09</v>
      </c>
      <c r="M259" s="2">
        <v>7304.5</v>
      </c>
      <c r="N259" s="2">
        <v>15854.5</v>
      </c>
    </row>
    <row r="260" spans="1:14" x14ac:dyDescent="0.2">
      <c r="A260" s="4" t="s">
        <v>458</v>
      </c>
      <c r="B260" s="13" t="s">
        <v>459</v>
      </c>
      <c r="C260" s="13">
        <v>14306</v>
      </c>
      <c r="D260" s="2">
        <v>0</v>
      </c>
      <c r="E260" s="2">
        <v>1016</v>
      </c>
      <c r="F260" s="2">
        <v>685.1</v>
      </c>
      <c r="G260" s="2">
        <v>0</v>
      </c>
      <c r="H260" s="2">
        <v>6467.1</v>
      </c>
      <c r="I260" s="2">
        <v>22474.199999999997</v>
      </c>
      <c r="J260" s="2">
        <v>3403.18</v>
      </c>
      <c r="K260" s="2">
        <v>1645.16</v>
      </c>
      <c r="L260" s="2">
        <v>-0.1400000000030559</v>
      </c>
      <c r="M260" s="2">
        <v>5048.1999999999971</v>
      </c>
      <c r="N260" s="2">
        <v>17426</v>
      </c>
    </row>
    <row r="261" spans="1:14" x14ac:dyDescent="0.2">
      <c r="A261" s="4" t="s">
        <v>460</v>
      </c>
      <c r="B261" s="13" t="s">
        <v>461</v>
      </c>
      <c r="C261" s="13">
        <v>14306</v>
      </c>
      <c r="D261" s="2">
        <v>0</v>
      </c>
      <c r="E261" s="2">
        <v>1016</v>
      </c>
      <c r="F261" s="2">
        <v>685.1</v>
      </c>
      <c r="G261" s="2">
        <v>0</v>
      </c>
      <c r="H261" s="2">
        <v>6467.1</v>
      </c>
      <c r="I261" s="2">
        <v>22474.199999999997</v>
      </c>
      <c r="J261" s="2">
        <v>3403.18</v>
      </c>
      <c r="K261" s="2">
        <v>1645.16</v>
      </c>
      <c r="L261" s="2">
        <v>143.35999999999694</v>
      </c>
      <c r="M261" s="2">
        <v>5191.6999999999971</v>
      </c>
      <c r="N261" s="2">
        <v>17282.5</v>
      </c>
    </row>
    <row r="262" spans="1:14" x14ac:dyDescent="0.2">
      <c r="A262" s="4" t="s">
        <v>462</v>
      </c>
      <c r="B262" s="13" t="s">
        <v>463</v>
      </c>
      <c r="C262" s="13">
        <v>14306</v>
      </c>
      <c r="D262" s="2">
        <v>0</v>
      </c>
      <c r="E262" s="2">
        <v>1016</v>
      </c>
      <c r="F262" s="2">
        <v>638.4</v>
      </c>
      <c r="G262" s="2">
        <v>0</v>
      </c>
      <c r="H262" s="2">
        <v>5879.18</v>
      </c>
      <c r="I262" s="2">
        <v>21839.58</v>
      </c>
      <c r="J262" s="2">
        <v>3254.42</v>
      </c>
      <c r="K262" s="2">
        <v>1645.16</v>
      </c>
      <c r="L262" s="2">
        <v>2187.5</v>
      </c>
      <c r="M262" s="2">
        <v>7087.08</v>
      </c>
      <c r="N262" s="2">
        <v>14752.5</v>
      </c>
    </row>
    <row r="263" spans="1:14" x14ac:dyDescent="0.2">
      <c r="A263" s="4" t="s">
        <v>518</v>
      </c>
      <c r="B263" s="13" t="s">
        <v>519</v>
      </c>
      <c r="C263" s="13">
        <v>0</v>
      </c>
      <c r="D263" s="2">
        <v>0</v>
      </c>
      <c r="E263" s="2">
        <v>0</v>
      </c>
      <c r="F263" s="2">
        <v>0</v>
      </c>
      <c r="G263" s="2">
        <v>0</v>
      </c>
      <c r="H263" s="2">
        <v>19450.009999999998</v>
      </c>
      <c r="I263" s="2">
        <v>19450.009999999998</v>
      </c>
      <c r="J263" s="2">
        <f>30.73+30.73+2969.09</f>
        <v>3030.55</v>
      </c>
      <c r="K263" s="2">
        <v>0</v>
      </c>
      <c r="L263" s="2">
        <v>-0.04</v>
      </c>
      <c r="M263" s="2">
        <v>3030.51</v>
      </c>
      <c r="N263" s="2">
        <v>16419.5</v>
      </c>
    </row>
    <row r="264" spans="1:14" x14ac:dyDescent="0.2">
      <c r="A264" s="4" t="s">
        <v>464</v>
      </c>
      <c r="B264" s="13" t="s">
        <v>465</v>
      </c>
      <c r="C264" s="13">
        <v>14306</v>
      </c>
      <c r="D264" s="2">
        <v>0</v>
      </c>
      <c r="E264" s="2">
        <v>1016</v>
      </c>
      <c r="F264" s="2">
        <v>638.4</v>
      </c>
      <c r="G264" s="2">
        <v>0</v>
      </c>
      <c r="H264" s="2">
        <v>5879.77</v>
      </c>
      <c r="I264" s="2">
        <v>21840.170000000002</v>
      </c>
      <c r="J264" s="2">
        <v>3254.55</v>
      </c>
      <c r="K264" s="2">
        <v>1645.16</v>
      </c>
      <c r="L264" s="2">
        <v>5924.9600000000028</v>
      </c>
      <c r="M264" s="2">
        <v>10824.670000000002</v>
      </c>
      <c r="N264" s="2">
        <v>11015.5</v>
      </c>
    </row>
    <row r="265" spans="1:14" x14ac:dyDescent="0.2">
      <c r="A265" s="4" t="s">
        <v>466</v>
      </c>
      <c r="B265" s="13" t="s">
        <v>467</v>
      </c>
      <c r="C265" s="13">
        <v>14306</v>
      </c>
      <c r="D265" s="2">
        <v>0</v>
      </c>
      <c r="E265" s="2">
        <v>1016</v>
      </c>
      <c r="F265" s="2">
        <v>684</v>
      </c>
      <c r="G265" s="2">
        <v>0</v>
      </c>
      <c r="H265" s="2">
        <v>5288.45</v>
      </c>
      <c r="I265" s="2">
        <v>21294.45</v>
      </c>
      <c r="J265" s="2">
        <v>3123.7</v>
      </c>
      <c r="K265" s="2">
        <v>1645.16</v>
      </c>
      <c r="L265" s="2">
        <v>2199.09</v>
      </c>
      <c r="M265" s="2">
        <v>6967.95</v>
      </c>
      <c r="N265" s="2">
        <v>14326.5</v>
      </c>
    </row>
    <row r="266" spans="1:14" x14ac:dyDescent="0.2">
      <c r="A266" s="4" t="s">
        <v>468</v>
      </c>
      <c r="B266" s="13" t="s">
        <v>469</v>
      </c>
      <c r="C266" s="13">
        <v>14306</v>
      </c>
      <c r="D266" s="2">
        <v>0</v>
      </c>
      <c r="E266" s="2">
        <v>1016</v>
      </c>
      <c r="F266" s="2">
        <v>684</v>
      </c>
      <c r="G266" s="2">
        <v>0</v>
      </c>
      <c r="H266" s="2">
        <v>5288.45</v>
      </c>
      <c r="I266" s="2">
        <v>21294.45</v>
      </c>
      <c r="J266" s="2">
        <v>3126.25</v>
      </c>
      <c r="K266" s="2">
        <v>1645.16</v>
      </c>
      <c r="L266" s="2">
        <v>2044.0400000000009</v>
      </c>
      <c r="M266" s="2">
        <v>6815.4500000000007</v>
      </c>
      <c r="N266" s="2">
        <v>14479</v>
      </c>
    </row>
    <row r="267" spans="1:14" x14ac:dyDescent="0.2">
      <c r="A267" s="4" t="s">
        <v>470</v>
      </c>
      <c r="B267" s="13" t="s">
        <v>471</v>
      </c>
      <c r="C267" s="13">
        <v>14306</v>
      </c>
      <c r="D267" s="2">
        <v>0</v>
      </c>
      <c r="E267" s="2">
        <v>1016</v>
      </c>
      <c r="F267" s="2">
        <v>684</v>
      </c>
      <c r="G267" s="2">
        <v>0</v>
      </c>
      <c r="H267" s="2">
        <v>4115.3599999999997</v>
      </c>
      <c r="I267" s="2">
        <v>20121.36</v>
      </c>
      <c r="J267" s="2">
        <v>2875.68</v>
      </c>
      <c r="K267" s="2">
        <v>1645.16</v>
      </c>
      <c r="L267" s="2">
        <v>2.0000000000436557E-2</v>
      </c>
      <c r="M267" s="2">
        <v>4520.8600000000006</v>
      </c>
      <c r="N267" s="2">
        <v>15600.5</v>
      </c>
    </row>
    <row r="268" spans="1:14" x14ac:dyDescent="0.2">
      <c r="A268" s="4" t="s">
        <v>472</v>
      </c>
      <c r="B268" s="13" t="s">
        <v>473</v>
      </c>
      <c r="C268" s="13">
        <v>14306</v>
      </c>
      <c r="D268" s="2">
        <v>0</v>
      </c>
      <c r="E268" s="2">
        <v>1016</v>
      </c>
      <c r="F268" s="2">
        <v>524.4</v>
      </c>
      <c r="G268" s="2">
        <v>0</v>
      </c>
      <c r="H268" s="2">
        <v>2350.9499999999998</v>
      </c>
      <c r="I268" s="2">
        <v>18197.350000000002</v>
      </c>
      <c r="J268" s="2">
        <v>2464.71</v>
      </c>
      <c r="K268" s="2">
        <v>1645.16</v>
      </c>
      <c r="L268" s="2">
        <v>142.9800000000032</v>
      </c>
      <c r="M268" s="2">
        <v>4252.8500000000031</v>
      </c>
      <c r="N268" s="2">
        <v>13944.5</v>
      </c>
    </row>
    <row r="269" spans="1:14" x14ac:dyDescent="0.2">
      <c r="A269" s="4" t="s">
        <v>474</v>
      </c>
      <c r="B269" s="13" t="s">
        <v>475</v>
      </c>
      <c r="C269" s="2">
        <v>11929</v>
      </c>
      <c r="D269" s="2">
        <v>200</v>
      </c>
      <c r="E269" s="2">
        <v>737</v>
      </c>
      <c r="F269" s="2">
        <v>425</v>
      </c>
      <c r="G269" s="2">
        <v>0</v>
      </c>
      <c r="H269" s="2">
        <v>2206.85</v>
      </c>
      <c r="I269" s="2">
        <v>15497.85</v>
      </c>
      <c r="J269" s="2">
        <v>1818.83</v>
      </c>
      <c r="K269" s="2">
        <v>1371.82</v>
      </c>
      <c r="L269" s="2">
        <v>397.70000000000073</v>
      </c>
      <c r="M269" s="2">
        <v>3588.3500000000004</v>
      </c>
      <c r="N269" s="2">
        <v>11909.5</v>
      </c>
    </row>
    <row r="270" spans="1:14" x14ac:dyDescent="0.2">
      <c r="A270" s="4" t="s">
        <v>476</v>
      </c>
      <c r="B270" s="13" t="s">
        <v>477</v>
      </c>
      <c r="C270" s="2">
        <v>13775</v>
      </c>
      <c r="D270" s="2">
        <v>0</v>
      </c>
      <c r="E270" s="2">
        <v>815</v>
      </c>
      <c r="F270" s="2">
        <v>716</v>
      </c>
      <c r="G270" s="2">
        <v>0</v>
      </c>
      <c r="H270" s="2">
        <v>1694.33</v>
      </c>
      <c r="I270" s="2">
        <v>17000.330000000002</v>
      </c>
      <c r="J270" s="2">
        <v>2209.09</v>
      </c>
      <c r="K270" s="2">
        <v>1584.14</v>
      </c>
      <c r="L270" s="2">
        <v>0.10000000000218279</v>
      </c>
      <c r="M270" s="2">
        <v>3793.3300000000027</v>
      </c>
      <c r="N270" s="2">
        <v>13207</v>
      </c>
    </row>
    <row r="271" spans="1:14" x14ac:dyDescent="0.2">
      <c r="A271" s="4" t="s">
        <v>478</v>
      </c>
      <c r="B271" s="13" t="s">
        <v>479</v>
      </c>
      <c r="C271" s="2">
        <v>14306</v>
      </c>
      <c r="D271" s="2">
        <v>0</v>
      </c>
      <c r="E271" s="2">
        <v>915</v>
      </c>
      <c r="F271" s="2">
        <v>836</v>
      </c>
      <c r="G271" s="2">
        <v>0</v>
      </c>
      <c r="H271" s="2">
        <v>1468.76</v>
      </c>
      <c r="I271" s="2">
        <v>17525.759999999998</v>
      </c>
      <c r="J271" s="2">
        <v>2321.3200000000002</v>
      </c>
      <c r="K271" s="2">
        <v>1645.2</v>
      </c>
      <c r="L271" s="2">
        <v>-0.26000000000203727</v>
      </c>
      <c r="M271" s="2">
        <v>3966.2599999999984</v>
      </c>
      <c r="N271" s="2">
        <v>13559.5</v>
      </c>
    </row>
    <row r="272" spans="1:14" x14ac:dyDescent="0.2">
      <c r="A272" s="4" t="s">
        <v>480</v>
      </c>
      <c r="B272" s="13" t="s">
        <v>520</v>
      </c>
      <c r="C272" s="2">
        <v>14306</v>
      </c>
      <c r="D272" s="2">
        <v>0</v>
      </c>
      <c r="E272" s="2">
        <v>915</v>
      </c>
      <c r="F272" s="2">
        <v>836</v>
      </c>
      <c r="G272" s="2">
        <v>0</v>
      </c>
      <c r="H272" s="2">
        <v>901.32</v>
      </c>
      <c r="I272" s="2">
        <v>16958.32</v>
      </c>
      <c r="J272" s="2">
        <v>2200.0500000000002</v>
      </c>
      <c r="K272" s="2">
        <v>1645.16</v>
      </c>
      <c r="L272" s="2">
        <v>0.11000000000058208</v>
      </c>
      <c r="M272" s="2">
        <v>3845.3200000000006</v>
      </c>
      <c r="N272" s="2">
        <v>13113</v>
      </c>
    </row>
    <row r="273" spans="1:16" x14ac:dyDescent="0.2">
      <c r="A273" s="4" t="s">
        <v>352</v>
      </c>
      <c r="B273" s="13" t="s">
        <v>353</v>
      </c>
      <c r="C273" s="2">
        <v>14306</v>
      </c>
      <c r="D273" s="2">
        <v>0</v>
      </c>
      <c r="E273" s="2">
        <v>915</v>
      </c>
      <c r="F273" s="2">
        <v>836</v>
      </c>
      <c r="G273" s="2">
        <v>0</v>
      </c>
      <c r="H273" s="2">
        <v>0</v>
      </c>
      <c r="I273" s="2">
        <v>16057</v>
      </c>
      <c r="J273" s="2">
        <v>2007.46</v>
      </c>
      <c r="K273" s="2">
        <v>1645.14</v>
      </c>
      <c r="L273" s="2">
        <v>0.3999999999996362</v>
      </c>
      <c r="M273" s="2">
        <v>3653</v>
      </c>
      <c r="N273" s="2">
        <v>12404</v>
      </c>
    </row>
    <row r="274" spans="1:16" x14ac:dyDescent="0.2">
      <c r="A274" s="4" t="s">
        <v>482</v>
      </c>
      <c r="B274" s="13" t="s">
        <v>483</v>
      </c>
      <c r="C274" s="2">
        <v>7152.9</v>
      </c>
      <c r="D274" s="2">
        <v>0</v>
      </c>
      <c r="E274" s="2">
        <v>457.5</v>
      </c>
      <c r="F274" s="2">
        <v>418</v>
      </c>
      <c r="G274" s="2">
        <v>0</v>
      </c>
      <c r="H274" s="2">
        <v>0</v>
      </c>
      <c r="I274" s="2">
        <v>8028.4</v>
      </c>
      <c r="J274" s="2">
        <v>1003.76</v>
      </c>
      <c r="K274" s="2">
        <v>822.58</v>
      </c>
      <c r="L274" s="2">
        <v>5.9999999999490683E-2</v>
      </c>
      <c r="M274" s="2">
        <v>1826.3999999999996</v>
      </c>
      <c r="N274" s="2">
        <v>6202</v>
      </c>
    </row>
    <row r="275" spans="1:16" s="12" customFormat="1" x14ac:dyDescent="0.2">
      <c r="A275" s="11"/>
      <c r="B275" s="16"/>
      <c r="C275" s="12" t="s">
        <v>39</v>
      </c>
      <c r="D275" s="12" t="s">
        <v>39</v>
      </c>
      <c r="E275" s="12" t="s">
        <v>39</v>
      </c>
      <c r="F275" s="12" t="s">
        <v>39</v>
      </c>
      <c r="G275" s="12" t="s">
        <v>39</v>
      </c>
      <c r="H275" s="12" t="s">
        <v>39</v>
      </c>
      <c r="I275" s="12" t="s">
        <v>39</v>
      </c>
      <c r="J275" s="12" t="s">
        <v>39</v>
      </c>
      <c r="K275" s="12" t="s">
        <v>39</v>
      </c>
      <c r="L275" s="12" t="s">
        <v>39</v>
      </c>
      <c r="M275" s="12" t="s">
        <v>39</v>
      </c>
      <c r="N275" s="12" t="s">
        <v>39</v>
      </c>
      <c r="O275" s="2"/>
      <c r="P275" s="2"/>
    </row>
    <row r="276" spans="1:16" x14ac:dyDescent="0.2">
      <c r="B276" s="13"/>
    </row>
    <row r="277" spans="1:16" x14ac:dyDescent="0.2">
      <c r="A277" s="10" t="s">
        <v>490</v>
      </c>
      <c r="B277" s="13"/>
    </row>
    <row r="278" spans="1:16" x14ac:dyDescent="0.2">
      <c r="A278" s="4" t="s">
        <v>491</v>
      </c>
      <c r="B278" s="13" t="s">
        <v>492</v>
      </c>
      <c r="C278" s="2">
        <v>29714</v>
      </c>
      <c r="D278" s="2">
        <v>0</v>
      </c>
      <c r="E278" s="2">
        <v>1074.48</v>
      </c>
      <c r="F278" s="2">
        <v>723.8</v>
      </c>
      <c r="G278" s="2">
        <v>0</v>
      </c>
      <c r="H278" s="2">
        <v>0</v>
      </c>
      <c r="I278" s="2">
        <v>31512.28</v>
      </c>
      <c r="J278" s="2">
        <v>5414.16</v>
      </c>
      <c r="K278" s="2">
        <v>3417.08</v>
      </c>
      <c r="L278" s="2">
        <v>0.04</v>
      </c>
      <c r="M278" s="2">
        <v>8831.2800000000007</v>
      </c>
      <c r="N278" s="2">
        <v>22681</v>
      </c>
    </row>
    <row r="279" spans="1:16" s="12" customFormat="1" x14ac:dyDescent="0.2">
      <c r="A279" s="11"/>
      <c r="B279" s="16"/>
      <c r="C279" s="12" t="s">
        <v>39</v>
      </c>
      <c r="D279" s="12" t="s">
        <v>39</v>
      </c>
      <c r="E279" s="12" t="s">
        <v>39</v>
      </c>
      <c r="F279" s="12" t="s">
        <v>39</v>
      </c>
      <c r="G279" s="12" t="s">
        <v>39</v>
      </c>
      <c r="H279" s="12" t="s">
        <v>39</v>
      </c>
      <c r="I279" s="12" t="s">
        <v>39</v>
      </c>
      <c r="J279" s="12" t="s">
        <v>39</v>
      </c>
      <c r="K279" s="12" t="s">
        <v>39</v>
      </c>
      <c r="L279" s="12" t="s">
        <v>39</v>
      </c>
      <c r="M279" s="12" t="s">
        <v>39</v>
      </c>
      <c r="N279" s="12" t="s">
        <v>39</v>
      </c>
    </row>
    <row r="280" spans="1:16" x14ac:dyDescent="0.2">
      <c r="B280" s="13"/>
    </row>
    <row r="281" spans="1:16" s="12" customFormat="1" x14ac:dyDescent="0.2">
      <c r="A281" s="14"/>
      <c r="B281" s="16"/>
      <c r="C281" s="12" t="s">
        <v>493</v>
      </c>
      <c r="D281" s="12" t="s">
        <v>493</v>
      </c>
      <c r="E281" s="12" t="s">
        <v>493</v>
      </c>
      <c r="F281" s="12" t="s">
        <v>493</v>
      </c>
      <c r="G281" s="12" t="s">
        <v>493</v>
      </c>
      <c r="H281" s="12" t="s">
        <v>493</v>
      </c>
      <c r="I281" s="12" t="s">
        <v>493</v>
      </c>
      <c r="J281" s="12" t="s">
        <v>493</v>
      </c>
      <c r="K281" s="12" t="s">
        <v>493</v>
      </c>
      <c r="L281" s="12" t="s">
        <v>493</v>
      </c>
      <c r="M281" s="12" t="s">
        <v>493</v>
      </c>
      <c r="N281" s="12" t="s">
        <v>493</v>
      </c>
    </row>
    <row r="282" spans="1:16" x14ac:dyDescent="0.2">
      <c r="B282" s="13"/>
    </row>
    <row r="283" spans="1:16" x14ac:dyDescent="0.2">
      <c r="C283" s="2" t="s">
        <v>0</v>
      </c>
      <c r="D283" s="2" t="s">
        <v>0</v>
      </c>
      <c r="E283" s="2" t="s">
        <v>0</v>
      </c>
      <c r="F283" s="2" t="s">
        <v>0</v>
      </c>
      <c r="G283" s="2" t="s">
        <v>0</v>
      </c>
      <c r="H283" s="2" t="s">
        <v>0</v>
      </c>
      <c r="I283" s="2" t="s">
        <v>0</v>
      </c>
      <c r="J283" s="2" t="s">
        <v>0</v>
      </c>
      <c r="K283" s="2" t="s">
        <v>0</v>
      </c>
      <c r="M283" s="2" t="s">
        <v>0</v>
      </c>
      <c r="N283" s="2" t="s">
        <v>0</v>
      </c>
    </row>
    <row r="284" spans="1:16" x14ac:dyDescent="0.2">
      <c r="A284" s="4" t="s">
        <v>0</v>
      </c>
      <c r="B284" s="2" t="s">
        <v>0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</row>
  </sheetData>
  <mergeCells count="4">
    <mergeCell ref="B1:C1"/>
    <mergeCell ref="B2:H2"/>
    <mergeCell ref="B3:H3"/>
    <mergeCell ref="B4:H4"/>
  </mergeCells>
  <conditionalFormatting sqref="A1:B2 A10:B20 A24:B27 A31:B54 A59:B70 A74:B79 A96:B118 A122:B143 A146:B151 A155:B156 A160:B202 A206:B230 A233:B272 C11 C19:C20 C79 C142:C143 C183 C202 C230 C272 M6:XFD6 I32:N55 I234:N274 A4:B4 A3 A80:C95 O21:XFD278 A55:H55 D32:H54 A273:H274 D234:H272 D1:XFD1 D31:N31 D233:N233 A7:XFD9 A6:K6 D10:XFD20 D24:N27 D59:N70 D122:N143 D146:N151 D155:N156 D160:N202 D206:N230 A21:N23 A28:N30 A56:N58 A71:N73 D74:N118 A119:N121 A144:N145 A152:N154 A157:N159 A203:N205 A231:N232 A275:N278 A279:XFD1048576 A5:XFD5 I2:XFD4">
    <cfRule type="cellIs" dxfId="38" priority="6" operator="lessThan">
      <formula>0</formula>
    </cfRule>
  </conditionalFormatting>
  <conditionalFormatting sqref="C17:C18">
    <cfRule type="cellIs" dxfId="37" priority="5" operator="lessThan">
      <formula>0</formula>
    </cfRule>
  </conditionalFormatting>
  <conditionalFormatting sqref="C69:C70 C59">
    <cfRule type="cellIs" dxfId="36" priority="4" operator="lessThan">
      <formula>0</formula>
    </cfRule>
  </conditionalFormatting>
  <conditionalFormatting sqref="C118">
    <cfRule type="cellIs" dxfId="35" priority="3" operator="lessThan">
      <formula>0</formula>
    </cfRule>
  </conditionalFormatting>
  <conditionalFormatting sqref="C229">
    <cfRule type="cellIs" dxfId="34" priority="2" operator="lessThan">
      <formula>0</formula>
    </cfRule>
  </conditionalFormatting>
  <conditionalFormatting sqref="L6">
    <cfRule type="cellIs" dxfId="3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</vt:lpstr>
      <vt:lpstr>FEB</vt:lpstr>
      <vt:lpstr>MAR</vt:lpstr>
      <vt:lpstr>ABR</vt:lpstr>
      <vt:lpstr>MAY</vt:lpstr>
      <vt:lpstr>JUN</vt:lpstr>
      <vt:lpstr>JUL</vt:lpstr>
      <vt:lpstr>AGO</vt:lpstr>
      <vt:lpstr>SEP</vt:lpstr>
      <vt:lpstr>OCT</vt:lpstr>
      <vt:lpstr>NOV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</dc:creator>
  <cp:lastModifiedBy>Transparencia</cp:lastModifiedBy>
  <dcterms:created xsi:type="dcterms:W3CDTF">2021-12-08T16:56:32Z</dcterms:created>
  <dcterms:modified xsi:type="dcterms:W3CDTF">2021-12-09T22:29:22Z</dcterms:modified>
</cp:coreProperties>
</file>